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9135" windowWidth="15600" windowHeight="1410" firstSheet="2" activeTab="2"/>
  </bookViews>
  <sheets>
    <sheet name="Исполнение 2015" sheetId="7" state="hidden" r:id="rId1"/>
    <sheet name="Приложение 12" sheetId="8" state="hidden" r:id="rId2"/>
    <sheet name="2017 год" sheetId="10" r:id="rId3"/>
    <sheet name="2015-207 годы" sheetId="15" r:id="rId4"/>
  </sheets>
  <externalReferences>
    <externalReference r:id="rId5"/>
    <externalReference r:id="rId6"/>
  </externalReferences>
  <definedNames>
    <definedName name="_xlnm.Print_Titles" localSheetId="3">'2015-207 годы'!$2:$4</definedName>
    <definedName name="_xlnm.Print_Titles" localSheetId="2">'2017 год'!$2:$3</definedName>
  </definedNames>
  <calcPr calcId="145621"/>
</workbook>
</file>

<file path=xl/calcChain.xml><?xml version="1.0" encoding="utf-8"?>
<calcChain xmlns="http://schemas.openxmlformats.org/spreadsheetml/2006/main">
  <c r="F21" i="10" l="1"/>
  <c r="F20" i="10"/>
  <c r="F15" i="10"/>
  <c r="J127" i="15" l="1"/>
  <c r="K127" i="15"/>
  <c r="K126" i="15"/>
  <c r="J126" i="15"/>
  <c r="K125" i="15"/>
  <c r="J125" i="15"/>
  <c r="J119" i="15" l="1"/>
  <c r="K119" i="15"/>
  <c r="J120" i="15"/>
  <c r="K120" i="15"/>
  <c r="J121" i="15"/>
  <c r="K121" i="15"/>
  <c r="J122" i="15"/>
  <c r="K122" i="15"/>
  <c r="E118" i="15"/>
  <c r="F118" i="15"/>
  <c r="G118" i="15"/>
  <c r="H118" i="15"/>
  <c r="I118" i="15"/>
  <c r="D118" i="15"/>
  <c r="K114" i="15"/>
  <c r="K115" i="15"/>
  <c r="K116" i="15"/>
  <c r="K117" i="15"/>
  <c r="J114" i="15"/>
  <c r="J115" i="15"/>
  <c r="J116" i="15"/>
  <c r="J117" i="15"/>
  <c r="E113" i="15"/>
  <c r="F113" i="15"/>
  <c r="G113" i="15"/>
  <c r="H113" i="15"/>
  <c r="I113" i="15"/>
  <c r="D113" i="15"/>
  <c r="J109" i="15"/>
  <c r="K109" i="15"/>
  <c r="J110" i="15"/>
  <c r="K110" i="15"/>
  <c r="J111" i="15"/>
  <c r="K111" i="15"/>
  <c r="J112" i="15"/>
  <c r="K112" i="15"/>
  <c r="E108" i="15"/>
  <c r="F108" i="15"/>
  <c r="G108" i="15"/>
  <c r="H108" i="15"/>
  <c r="I108" i="15"/>
  <c r="D108" i="15"/>
  <c r="E101" i="15"/>
  <c r="F101" i="15"/>
  <c r="G101" i="15"/>
  <c r="H101" i="15"/>
  <c r="I101" i="15"/>
  <c r="D101" i="15"/>
  <c r="K97" i="15"/>
  <c r="K98" i="15"/>
  <c r="K99" i="15"/>
  <c r="K100" i="15"/>
  <c r="J97" i="15"/>
  <c r="J98" i="15"/>
  <c r="J99" i="15"/>
  <c r="J100" i="15"/>
  <c r="E96" i="15"/>
  <c r="F96" i="15"/>
  <c r="G96" i="15"/>
  <c r="H96" i="15"/>
  <c r="I96" i="15"/>
  <c r="D96" i="15"/>
  <c r="J92" i="15"/>
  <c r="K92" i="15"/>
  <c r="J93" i="15"/>
  <c r="K93" i="15"/>
  <c r="J94" i="15"/>
  <c r="K94" i="15"/>
  <c r="J95" i="15"/>
  <c r="K95" i="15"/>
  <c r="H91" i="15"/>
  <c r="J91" i="15" s="1"/>
  <c r="I91" i="15"/>
  <c r="K91" i="15" s="1"/>
  <c r="E86" i="15"/>
  <c r="F86" i="15"/>
  <c r="G86" i="15"/>
  <c r="H86" i="15"/>
  <c r="I86" i="15"/>
  <c r="D86" i="15"/>
  <c r="J87" i="15"/>
  <c r="K87" i="15"/>
  <c r="J88" i="15"/>
  <c r="K88" i="15"/>
  <c r="J89" i="15"/>
  <c r="K89" i="15"/>
  <c r="J90" i="15"/>
  <c r="K90" i="15"/>
  <c r="J82" i="15"/>
  <c r="K82" i="15"/>
  <c r="J83" i="15"/>
  <c r="K83" i="15"/>
  <c r="J84" i="15"/>
  <c r="K84" i="15"/>
  <c r="J85" i="15"/>
  <c r="K85" i="15"/>
  <c r="E81" i="15"/>
  <c r="F81" i="15"/>
  <c r="G81" i="15"/>
  <c r="H81" i="15"/>
  <c r="I81" i="15"/>
  <c r="D81" i="15"/>
  <c r="J77" i="15"/>
  <c r="K77" i="15"/>
  <c r="J78" i="15"/>
  <c r="K78" i="15"/>
  <c r="K79" i="15"/>
  <c r="J79" i="15"/>
  <c r="J80" i="15"/>
  <c r="K80" i="15"/>
  <c r="E76" i="15"/>
  <c r="F76" i="15"/>
  <c r="G76" i="15"/>
  <c r="H76" i="15"/>
  <c r="I76" i="15"/>
  <c r="D76" i="15"/>
  <c r="J76" i="15" s="1"/>
  <c r="J66" i="15"/>
  <c r="K66" i="15"/>
  <c r="J67" i="15"/>
  <c r="K67" i="15"/>
  <c r="J68" i="15"/>
  <c r="K68" i="15"/>
  <c r="J69" i="15"/>
  <c r="K69" i="15"/>
  <c r="K65" i="15"/>
  <c r="F65" i="15"/>
  <c r="J65" i="15" s="1"/>
  <c r="G65" i="15"/>
  <c r="H65" i="15"/>
  <c r="I65" i="15"/>
  <c r="E60" i="15"/>
  <c r="F60" i="15"/>
  <c r="G60" i="15"/>
  <c r="H60" i="15"/>
  <c r="I60" i="15"/>
  <c r="D60" i="15"/>
  <c r="J61" i="15"/>
  <c r="K61" i="15"/>
  <c r="J62" i="15"/>
  <c r="K62" i="15"/>
  <c r="J63" i="15"/>
  <c r="K63" i="15"/>
  <c r="J64" i="15"/>
  <c r="K64" i="15"/>
  <c r="K50" i="15"/>
  <c r="K51" i="15"/>
  <c r="K52" i="15"/>
  <c r="K53" i="15"/>
  <c r="J50" i="15"/>
  <c r="J51" i="15"/>
  <c r="J52" i="15"/>
  <c r="J53" i="15"/>
  <c r="E49" i="15"/>
  <c r="F49" i="15"/>
  <c r="G49" i="15"/>
  <c r="H49" i="15"/>
  <c r="I49" i="15"/>
  <c r="D49" i="15"/>
  <c r="K45" i="15"/>
  <c r="K46" i="15"/>
  <c r="K47" i="15"/>
  <c r="K48" i="15"/>
  <c r="J45" i="15"/>
  <c r="J46" i="15"/>
  <c r="J47" i="15"/>
  <c r="J48" i="15"/>
  <c r="E44" i="15"/>
  <c r="F44" i="15"/>
  <c r="G44" i="15"/>
  <c r="H44" i="15"/>
  <c r="I44" i="15"/>
  <c r="D44" i="15"/>
  <c r="K42" i="15"/>
  <c r="J42" i="15"/>
  <c r="K41" i="15"/>
  <c r="J41" i="15"/>
  <c r="E39" i="15"/>
  <c r="F39" i="15"/>
  <c r="G39" i="15"/>
  <c r="H39" i="15"/>
  <c r="I39" i="15"/>
  <c r="D39" i="15"/>
  <c r="E31" i="15"/>
  <c r="F31" i="15"/>
  <c r="G31" i="15"/>
  <c r="H31" i="15"/>
  <c r="I31" i="15"/>
  <c r="D31" i="15"/>
  <c r="K32" i="15"/>
  <c r="K33" i="15"/>
  <c r="K34" i="15"/>
  <c r="K35" i="15"/>
  <c r="J32" i="15"/>
  <c r="J33" i="15"/>
  <c r="J34" i="15"/>
  <c r="J35" i="15"/>
  <c r="K29" i="15"/>
  <c r="J29" i="15"/>
  <c r="K28" i="15"/>
  <c r="J28" i="15"/>
  <c r="K27" i="15"/>
  <c r="J27" i="15"/>
  <c r="E26" i="15"/>
  <c r="F26" i="15"/>
  <c r="G26" i="15"/>
  <c r="H26" i="15"/>
  <c r="I26" i="15"/>
  <c r="D26" i="15"/>
  <c r="U22" i="15"/>
  <c r="T22" i="15"/>
  <c r="U21" i="15"/>
  <c r="T21" i="15"/>
  <c r="K23" i="15"/>
  <c r="J23" i="15"/>
  <c r="K22" i="15"/>
  <c r="J22" i="15"/>
  <c r="E21" i="15"/>
  <c r="F21" i="15"/>
  <c r="G21" i="15"/>
  <c r="H21" i="15"/>
  <c r="I21" i="15"/>
  <c r="D21" i="15"/>
  <c r="K18" i="15"/>
  <c r="K19" i="15"/>
  <c r="J18" i="15"/>
  <c r="J19" i="15"/>
  <c r="K17" i="15"/>
  <c r="J17" i="15"/>
  <c r="E16" i="15"/>
  <c r="F16" i="15"/>
  <c r="G16" i="15"/>
  <c r="H16" i="15"/>
  <c r="I16" i="15"/>
  <c r="D16" i="15"/>
  <c r="U11" i="15"/>
  <c r="T11" i="15"/>
  <c r="K14" i="15"/>
  <c r="J14" i="15"/>
  <c r="E11" i="15"/>
  <c r="F11" i="15"/>
  <c r="G11" i="15"/>
  <c r="H11" i="15"/>
  <c r="I11" i="15"/>
  <c r="D11" i="15"/>
  <c r="B128" i="15"/>
  <c r="B127" i="15"/>
  <c r="B126" i="15"/>
  <c r="B120" i="15"/>
  <c r="B119" i="15"/>
  <c r="B118" i="15"/>
  <c r="B117" i="15"/>
  <c r="B115" i="15"/>
  <c r="B114" i="15"/>
  <c r="B113" i="15"/>
  <c r="B112" i="15"/>
  <c r="B110" i="15"/>
  <c r="B109" i="15"/>
  <c r="B108" i="15"/>
  <c r="B105" i="15"/>
  <c r="K104" i="15"/>
  <c r="J104" i="15"/>
  <c r="B103" i="15"/>
  <c r="B102" i="15"/>
  <c r="K101" i="15"/>
  <c r="J101" i="15"/>
  <c r="B101" i="15"/>
  <c r="B100" i="15"/>
  <c r="B98" i="15"/>
  <c r="B97" i="15"/>
  <c r="B95" i="15"/>
  <c r="B93" i="15"/>
  <c r="B92" i="15"/>
  <c r="B90" i="15"/>
  <c r="B88" i="15"/>
  <c r="B87" i="15"/>
  <c r="B85" i="15"/>
  <c r="B83" i="15"/>
  <c r="B82" i="15"/>
  <c r="B80" i="15"/>
  <c r="B78" i="15"/>
  <c r="B77" i="15"/>
  <c r="B67" i="15"/>
  <c r="B66" i="15"/>
  <c r="B64" i="15"/>
  <c r="B62" i="15"/>
  <c r="B61" i="15"/>
  <c r="B60" i="15"/>
  <c r="B51" i="15"/>
  <c r="B50" i="15"/>
  <c r="B49" i="15"/>
  <c r="B48" i="15"/>
  <c r="B46" i="15"/>
  <c r="B45" i="15"/>
  <c r="B44" i="15"/>
  <c r="B43" i="15"/>
  <c r="B41" i="15"/>
  <c r="B40" i="15"/>
  <c r="B39" i="15"/>
  <c r="B33" i="15"/>
  <c r="B32" i="15"/>
  <c r="B31" i="15"/>
  <c r="B30" i="15"/>
  <c r="B28" i="15"/>
  <c r="B27" i="15"/>
  <c r="B26" i="15"/>
  <c r="B25" i="15"/>
  <c r="K24" i="15"/>
  <c r="J24" i="15"/>
  <c r="B23" i="15"/>
  <c r="B21" i="15"/>
  <c r="B20" i="15"/>
  <c r="B18" i="15"/>
  <c r="B17" i="15"/>
  <c r="B16" i="15"/>
  <c r="B15" i="15"/>
  <c r="B13" i="15"/>
  <c r="K12" i="15"/>
  <c r="J12" i="15"/>
  <c r="J11" i="15" s="1"/>
  <c r="B12" i="15"/>
  <c r="B11" i="15"/>
  <c r="U10" i="15"/>
  <c r="T10" i="15"/>
  <c r="U9" i="15"/>
  <c r="T9" i="15"/>
  <c r="K9" i="15"/>
  <c r="J9" i="15"/>
  <c r="B9" i="15"/>
  <c r="K8" i="15"/>
  <c r="J8" i="15"/>
  <c r="U7" i="15"/>
  <c r="T7" i="15"/>
  <c r="K7" i="15"/>
  <c r="J7" i="15"/>
  <c r="B7" i="15"/>
  <c r="K6" i="15"/>
  <c r="J6" i="15"/>
  <c r="B6" i="15"/>
  <c r="I5" i="15"/>
  <c r="H5" i="15"/>
  <c r="G5" i="15"/>
  <c r="F5" i="15"/>
  <c r="E5" i="15"/>
  <c r="D5" i="15"/>
  <c r="J5" i="15" s="1"/>
  <c r="M3" i="15"/>
  <c r="K5" i="15" l="1"/>
  <c r="K11" i="15"/>
  <c r="J31" i="15"/>
  <c r="K118" i="15"/>
  <c r="J118" i="15"/>
  <c r="J113" i="15"/>
  <c r="K113" i="15"/>
  <c r="J108" i="15"/>
  <c r="K108" i="15"/>
  <c r="K96" i="15"/>
  <c r="J96" i="15"/>
  <c r="J86" i="15"/>
  <c r="K86" i="15"/>
  <c r="J81" i="15"/>
  <c r="K81" i="15"/>
  <c r="K76" i="15"/>
  <c r="K60" i="15"/>
  <c r="J60" i="15"/>
  <c r="K49" i="15"/>
  <c r="J49" i="15"/>
  <c r="K44" i="15"/>
  <c r="J44" i="15"/>
  <c r="K39" i="15"/>
  <c r="J39" i="15"/>
  <c r="K31" i="15"/>
  <c r="J26" i="15"/>
  <c r="K26" i="15"/>
  <c r="K21" i="15"/>
  <c r="J21" i="15"/>
  <c r="K16" i="15"/>
  <c r="J16" i="15"/>
  <c r="K124" i="15" l="1"/>
  <c r="J124" i="15"/>
  <c r="E231" i="10" l="1"/>
  <c r="D231" i="10"/>
  <c r="E221" i="10"/>
  <c r="D221" i="10"/>
  <c r="E205" i="10" l="1"/>
  <c r="D205" i="10"/>
  <c r="D204" i="10"/>
  <c r="E210" i="10"/>
  <c r="D210" i="10"/>
  <c r="E209" i="10"/>
  <c r="D209" i="10"/>
  <c r="D207" i="10" l="1"/>
  <c r="E207" i="10"/>
  <c r="E98" i="10" l="1"/>
  <c r="D98" i="10"/>
  <c r="E53" i="10" l="1"/>
  <c r="D53" i="10"/>
  <c r="D52" i="10"/>
  <c r="E51" i="10"/>
  <c r="D51" i="10"/>
  <c r="E239" i="10" l="1"/>
  <c r="E236" i="10" s="1"/>
  <c r="D239" i="10"/>
  <c r="D236" i="10" s="1"/>
  <c r="D119" i="10"/>
  <c r="D66" i="10" l="1"/>
  <c r="D139" i="10" l="1"/>
  <c r="D213" i="10" l="1"/>
  <c r="E37" i="10" l="1"/>
  <c r="D37" i="10"/>
  <c r="E36" i="10"/>
  <c r="D36" i="10"/>
  <c r="B211" i="10" l="1"/>
  <c r="E203" i="10"/>
  <c r="D203" i="10"/>
  <c r="E196" i="10" l="1"/>
  <c r="D196" i="10"/>
  <c r="B108" i="10" l="1"/>
  <c r="B55" i="10"/>
  <c r="E107" i="10" l="1"/>
  <c r="D107" i="10"/>
  <c r="E27" i="10" l="1"/>
  <c r="D27" i="10"/>
  <c r="E17" i="10"/>
  <c r="D17" i="10"/>
  <c r="E16" i="10"/>
  <c r="D16" i="10"/>
  <c r="E41" i="10"/>
  <c r="D41" i="10"/>
  <c r="E6" i="10"/>
  <c r="E5" i="10"/>
  <c r="D6" i="10"/>
  <c r="D5" i="10"/>
  <c r="E228" i="10" l="1"/>
  <c r="D228" i="10"/>
  <c r="B267" i="10"/>
  <c r="B266" i="10"/>
  <c r="B230" i="10"/>
  <c r="B265" i="10" s="1"/>
  <c r="B229" i="10"/>
  <c r="B264" i="10" s="1"/>
  <c r="B225" i="10"/>
  <c r="B224" i="10"/>
  <c r="B184" i="10"/>
  <c r="B182" i="10"/>
  <c r="B181" i="10"/>
  <c r="B194" i="10"/>
  <c r="B192" i="10"/>
  <c r="B191" i="10"/>
  <c r="B189" i="10"/>
  <c r="B187" i="10"/>
  <c r="B186" i="10"/>
  <c r="B161" i="10"/>
  <c r="B160" i="10"/>
  <c r="B220" i="10"/>
  <c r="B219" i="10"/>
  <c r="B218" i="10"/>
  <c r="B214" i="10"/>
  <c r="B213" i="10"/>
  <c r="B212" i="10"/>
  <c r="B209" i="10"/>
  <c r="B208" i="10"/>
  <c r="B207" i="10"/>
  <c r="B206" i="10"/>
  <c r="B204" i="10"/>
  <c r="B203" i="10"/>
  <c r="B202" i="10"/>
  <c r="B199" i="10"/>
  <c r="B197" i="10"/>
  <c r="B196" i="10"/>
  <c r="B195" i="10"/>
  <c r="B179" i="10"/>
  <c r="B177" i="10"/>
  <c r="B176" i="10"/>
  <c r="B174" i="10"/>
  <c r="B172" i="10"/>
  <c r="B171" i="10"/>
  <c r="B158" i="10"/>
  <c r="B156" i="10"/>
  <c r="B155" i="10"/>
  <c r="B154" i="10"/>
  <c r="B145" i="10"/>
  <c r="B144" i="10"/>
  <c r="B143" i="10"/>
  <c r="B142" i="10"/>
  <c r="B140" i="10"/>
  <c r="B139" i="10"/>
  <c r="B138" i="10"/>
  <c r="B137" i="10"/>
  <c r="B135" i="10"/>
  <c r="B134" i="10"/>
  <c r="B127" i="10"/>
  <c r="B125" i="10"/>
  <c r="B124" i="10"/>
  <c r="B122" i="10"/>
  <c r="B120" i="10"/>
  <c r="B119" i="10"/>
  <c r="B117" i="10"/>
  <c r="B115" i="10"/>
  <c r="B114" i="10"/>
  <c r="B110" i="10"/>
  <c r="B109" i="10"/>
  <c r="B107" i="10"/>
  <c r="B104" i="10"/>
  <c r="B103" i="10"/>
  <c r="B102" i="10"/>
  <c r="B97" i="10"/>
  <c r="B96" i="10"/>
  <c r="B95" i="10"/>
  <c r="B94" i="10"/>
  <c r="B92" i="10"/>
  <c r="B91" i="10"/>
  <c r="B90" i="10"/>
  <c r="B89" i="10"/>
  <c r="B87" i="10"/>
  <c r="B86" i="10"/>
  <c r="B85" i="10"/>
  <c r="B84" i="10"/>
  <c r="B82" i="10"/>
  <c r="B81" i="10"/>
  <c r="B80" i="10"/>
  <c r="B79" i="10"/>
  <c r="B77" i="10"/>
  <c r="B76" i="10"/>
  <c r="B75" i="10"/>
  <c r="B74" i="10"/>
  <c r="B72" i="10"/>
  <c r="B71" i="10"/>
  <c r="B70" i="10"/>
  <c r="B67" i="10"/>
  <c r="B66" i="10"/>
  <c r="B65" i="10"/>
  <c r="B64" i="10"/>
  <c r="B69" i="10" s="1"/>
  <c r="B62" i="10"/>
  <c r="B61" i="10"/>
  <c r="B60" i="10"/>
  <c r="B59" i="10"/>
  <c r="B57" i="10"/>
  <c r="B56" i="10"/>
  <c r="B54" i="10"/>
  <c r="B52" i="10"/>
  <c r="B49" i="10"/>
  <c r="B47" i="10"/>
  <c r="B46" i="10"/>
  <c r="B45" i="10"/>
  <c r="B44" i="10"/>
  <c r="B42" i="10"/>
  <c r="B41" i="10"/>
  <c r="B40" i="10"/>
  <c r="B39" i="10"/>
  <c r="B37" i="10"/>
  <c r="B36" i="10"/>
  <c r="B34" i="10"/>
  <c r="B32" i="10"/>
  <c r="B31" i="10"/>
  <c r="C30" i="10"/>
  <c r="B29" i="10"/>
  <c r="B27" i="10"/>
  <c r="B26" i="10"/>
  <c r="B25" i="10"/>
  <c r="B24" i="10"/>
  <c r="B22" i="10"/>
  <c r="B21" i="10"/>
  <c r="B20" i="10"/>
  <c r="B19" i="10"/>
  <c r="B17" i="10"/>
  <c r="B16" i="10"/>
  <c r="B15" i="10"/>
  <c r="B14" i="10"/>
  <c r="B12" i="10"/>
  <c r="B11" i="10"/>
  <c r="B10" i="10"/>
  <c r="B8" i="10"/>
  <c r="B6" i="10"/>
  <c r="B5" i="10"/>
  <c r="G3" i="10"/>
  <c r="I124" i="8"/>
  <c r="J124" i="8"/>
  <c r="K124" i="8"/>
  <c r="E223" i="7"/>
  <c r="E198" i="8" s="1"/>
  <c r="I64" i="8"/>
  <c r="J64" i="8"/>
  <c r="I65" i="8"/>
  <c r="J65" i="8"/>
  <c r="I66" i="8"/>
  <c r="J66" i="8"/>
  <c r="H65" i="8"/>
  <c r="H66" i="8"/>
  <c r="H64" i="8"/>
  <c r="F108" i="7"/>
  <c r="K44" i="8"/>
  <c r="K45" i="8"/>
  <c r="K32" i="8"/>
  <c r="D9" i="8"/>
  <c r="E9" i="8"/>
  <c r="E8" i="8"/>
  <c r="D8" i="8"/>
  <c r="E5" i="8"/>
  <c r="E6" i="8"/>
  <c r="E7" i="8"/>
  <c r="D6" i="8"/>
  <c r="D7" i="8"/>
  <c r="G211" i="8"/>
  <c r="F211" i="8"/>
  <c r="D212" i="8"/>
  <c r="E212" i="8"/>
  <c r="D213" i="8"/>
  <c r="E213" i="8"/>
  <c r="D214" i="8"/>
  <c r="E214" i="8"/>
  <c r="D215" i="8"/>
  <c r="E215" i="8"/>
  <c r="G206" i="8"/>
  <c r="F206" i="8"/>
  <c r="D207" i="8"/>
  <c r="E207" i="8"/>
  <c r="D208" i="8"/>
  <c r="E208" i="8"/>
  <c r="D209" i="8"/>
  <c r="E209" i="8"/>
  <c r="D210" i="8"/>
  <c r="E210" i="8"/>
  <c r="H204" i="8"/>
  <c r="I204" i="8"/>
  <c r="J204" i="8"/>
  <c r="H202" i="8"/>
  <c r="I202" i="8"/>
  <c r="J202" i="8"/>
  <c r="K202" i="8"/>
  <c r="H203" i="8"/>
  <c r="I203" i="8"/>
  <c r="J203" i="8"/>
  <c r="I201" i="8"/>
  <c r="J201" i="8"/>
  <c r="K201" i="8"/>
  <c r="H201" i="8"/>
  <c r="G201" i="8"/>
  <c r="F201" i="8"/>
  <c r="D202" i="8"/>
  <c r="E202" i="8"/>
  <c r="D203" i="8"/>
  <c r="E203" i="8"/>
  <c r="D204" i="8"/>
  <c r="E204" i="8"/>
  <c r="D205" i="8"/>
  <c r="E205" i="8"/>
  <c r="D201" i="8"/>
  <c r="B220" i="8"/>
  <c r="B218" i="8"/>
  <c r="B219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H197" i="8"/>
  <c r="I197" i="8"/>
  <c r="J197" i="8"/>
  <c r="H198" i="8"/>
  <c r="I198" i="8"/>
  <c r="J198" i="8"/>
  <c r="I196" i="8"/>
  <c r="J196" i="8"/>
  <c r="H196" i="8"/>
  <c r="G196" i="8"/>
  <c r="F196" i="8"/>
  <c r="D197" i="8"/>
  <c r="E197" i="8"/>
  <c r="D198" i="8"/>
  <c r="D199" i="8"/>
  <c r="E199" i="8"/>
  <c r="D200" i="8"/>
  <c r="E200" i="8"/>
  <c r="H191" i="8"/>
  <c r="I191" i="8"/>
  <c r="J191" i="8"/>
  <c r="I190" i="8"/>
  <c r="J190" i="8"/>
  <c r="H190" i="8"/>
  <c r="G190" i="8"/>
  <c r="F190" i="8"/>
  <c r="D191" i="8"/>
  <c r="E191" i="8"/>
  <c r="D192" i="8"/>
  <c r="E192" i="8"/>
  <c r="D193" i="8"/>
  <c r="E193" i="8"/>
  <c r="D194" i="8"/>
  <c r="E194" i="8"/>
  <c r="E190" i="8"/>
  <c r="D190" i="8"/>
  <c r="G185" i="8"/>
  <c r="F185" i="8"/>
  <c r="H186" i="8"/>
  <c r="I186" i="8"/>
  <c r="J186" i="8"/>
  <c r="K186" i="8"/>
  <c r="H187" i="8"/>
  <c r="I187" i="8"/>
  <c r="J187" i="8"/>
  <c r="K187" i="8"/>
  <c r="I185" i="8"/>
  <c r="J185" i="8"/>
  <c r="K185" i="8"/>
  <c r="H185" i="8"/>
  <c r="B201" i="8"/>
  <c r="D186" i="8"/>
  <c r="E186" i="8"/>
  <c r="D187" i="8"/>
  <c r="E187" i="8"/>
  <c r="D188" i="8"/>
  <c r="E188" i="8"/>
  <c r="D189" i="8"/>
  <c r="E189" i="8"/>
  <c r="E185" i="8"/>
  <c r="G180" i="8"/>
  <c r="F180" i="8"/>
  <c r="I180" i="8"/>
  <c r="J180" i="8"/>
  <c r="H180" i="8"/>
  <c r="D181" i="8"/>
  <c r="E181" i="8"/>
  <c r="D182" i="8"/>
  <c r="E182" i="8"/>
  <c r="D183" i="8"/>
  <c r="E183" i="8"/>
  <c r="D184" i="8"/>
  <c r="E184" i="8"/>
  <c r="G175" i="8"/>
  <c r="F175" i="8"/>
  <c r="H176" i="8"/>
  <c r="I176" i="8"/>
  <c r="J176" i="8"/>
  <c r="H177" i="8"/>
  <c r="I177" i="8"/>
  <c r="J177" i="8"/>
  <c r="I175" i="8"/>
  <c r="J175" i="8"/>
  <c r="H175" i="8"/>
  <c r="D176" i="8"/>
  <c r="E176" i="8"/>
  <c r="D177" i="8"/>
  <c r="E177" i="8"/>
  <c r="D178" i="8"/>
  <c r="E178" i="8"/>
  <c r="D179" i="8"/>
  <c r="E179" i="8"/>
  <c r="E175" i="8"/>
  <c r="I169" i="8"/>
  <c r="J169" i="8"/>
  <c r="I170" i="8"/>
  <c r="J170" i="8"/>
  <c r="I172" i="8"/>
  <c r="J172" i="8"/>
  <c r="I173" i="8"/>
  <c r="H170" i="8"/>
  <c r="H172" i="8"/>
  <c r="H173" i="8"/>
  <c r="H169" i="8"/>
  <c r="G169" i="8"/>
  <c r="F169" i="8"/>
  <c r="D170" i="8"/>
  <c r="E170" i="8"/>
  <c r="D172" i="8"/>
  <c r="E172" i="8"/>
  <c r="D173" i="8"/>
  <c r="E173" i="8"/>
  <c r="D174" i="8"/>
  <c r="E174" i="8"/>
  <c r="B197" i="8"/>
  <c r="B198" i="8"/>
  <c r="B199" i="8"/>
  <c r="B20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6" i="8"/>
  <c r="E158" i="8"/>
  <c r="D158" i="8"/>
  <c r="E157" i="8"/>
  <c r="D157" i="8"/>
  <c r="D156" i="8"/>
  <c r="E156" i="8"/>
  <c r="E155" i="8"/>
  <c r="I164" i="8"/>
  <c r="J164" i="8"/>
  <c r="H164" i="8"/>
  <c r="G164" i="8"/>
  <c r="F164" i="8"/>
  <c r="D168" i="8"/>
  <c r="E168" i="8"/>
  <c r="D165" i="8"/>
  <c r="E165" i="8"/>
  <c r="D166" i="8"/>
  <c r="E166" i="8"/>
  <c r="D167" i="8"/>
  <c r="E167" i="8"/>
  <c r="E164" i="8"/>
  <c r="D164" i="8"/>
  <c r="I159" i="8"/>
  <c r="J159" i="8"/>
  <c r="H159" i="8"/>
  <c r="G159" i="8"/>
  <c r="F159" i="8"/>
  <c r="D160" i="8"/>
  <c r="E160" i="8"/>
  <c r="D161" i="8"/>
  <c r="E161" i="8"/>
  <c r="D162" i="8"/>
  <c r="E162" i="8"/>
  <c r="D163" i="8"/>
  <c r="E163" i="8"/>
  <c r="G154" i="8"/>
  <c r="F154" i="8"/>
  <c r="D155" i="8"/>
  <c r="E154" i="8"/>
  <c r="D154" i="8"/>
  <c r="H155" i="8"/>
  <c r="I155" i="8"/>
  <c r="J155" i="8"/>
  <c r="H156" i="8"/>
  <c r="I156" i="8"/>
  <c r="J156" i="8"/>
  <c r="I154" i="8"/>
  <c r="J154" i="8"/>
  <c r="H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2" i="8"/>
  <c r="B173" i="8"/>
  <c r="B174" i="8"/>
  <c r="B175" i="8"/>
  <c r="B176" i="8"/>
  <c r="B177" i="8"/>
  <c r="B178" i="8"/>
  <c r="B179" i="8"/>
  <c r="B180" i="8"/>
  <c r="B154" i="8"/>
  <c r="D147" i="8"/>
  <c r="E147" i="8"/>
  <c r="E146" i="8"/>
  <c r="D149" i="8"/>
  <c r="D138" i="8" s="1"/>
  <c r="E149" i="8"/>
  <c r="E148" i="8"/>
  <c r="D148" i="8"/>
  <c r="B149" i="8"/>
  <c r="B148" i="8"/>
  <c r="G145" i="8"/>
  <c r="F145" i="8"/>
  <c r="E145" i="8"/>
  <c r="H146" i="8"/>
  <c r="I146" i="8"/>
  <c r="J146" i="8"/>
  <c r="H147" i="8"/>
  <c r="I147" i="8"/>
  <c r="J147" i="8"/>
  <c r="K147" i="8"/>
  <c r="H148" i="8"/>
  <c r="I148" i="8"/>
  <c r="J148" i="8"/>
  <c r="H149" i="8"/>
  <c r="I149" i="8"/>
  <c r="J149" i="8"/>
  <c r="H150" i="8"/>
  <c r="I150" i="8"/>
  <c r="J150" i="8"/>
  <c r="H151" i="8"/>
  <c r="I151" i="8"/>
  <c r="J151" i="8"/>
  <c r="H152" i="8"/>
  <c r="I152" i="8"/>
  <c r="J152" i="8"/>
  <c r="H153" i="8"/>
  <c r="I153" i="8"/>
  <c r="J153" i="8"/>
  <c r="I145" i="8"/>
  <c r="J145" i="8"/>
  <c r="H145" i="8"/>
  <c r="D146" i="8"/>
  <c r="I139" i="8"/>
  <c r="J139" i="8"/>
  <c r="H139" i="8"/>
  <c r="G139" i="8"/>
  <c r="F139" i="8"/>
  <c r="F134" i="8" s="1"/>
  <c r="D140" i="8"/>
  <c r="D135" i="8" s="1"/>
  <c r="E140" i="8"/>
  <c r="D141" i="8"/>
  <c r="E141" i="8"/>
  <c r="D143" i="8"/>
  <c r="D137" i="8" s="1"/>
  <c r="E143" i="8"/>
  <c r="D144" i="8"/>
  <c r="E144" i="8"/>
  <c r="E138" i="8" s="1"/>
  <c r="B141" i="8"/>
  <c r="B143" i="8"/>
  <c r="B144" i="8"/>
  <c r="B145" i="8"/>
  <c r="B146" i="8"/>
  <c r="B147" i="8"/>
  <c r="H130" i="8"/>
  <c r="I130" i="8"/>
  <c r="K130" i="8"/>
  <c r="H131" i="8"/>
  <c r="I131" i="8"/>
  <c r="J131" i="8"/>
  <c r="K131" i="8"/>
  <c r="I129" i="8"/>
  <c r="K129" i="8"/>
  <c r="H129" i="8"/>
  <c r="D132" i="8"/>
  <c r="E132" i="8"/>
  <c r="D133" i="8"/>
  <c r="E133" i="8"/>
  <c r="E129" i="8" s="1"/>
  <c r="G124" i="8"/>
  <c r="F124" i="8"/>
  <c r="D125" i="8"/>
  <c r="E125" i="8"/>
  <c r="E109" i="8" s="1"/>
  <c r="D126" i="8"/>
  <c r="E126" i="8"/>
  <c r="D127" i="8"/>
  <c r="E127" i="8"/>
  <c r="D128" i="8"/>
  <c r="E128" i="8"/>
  <c r="H124" i="8"/>
  <c r="E124" i="8"/>
  <c r="F119" i="8"/>
  <c r="I119" i="8"/>
  <c r="J119" i="8"/>
  <c r="H119" i="8"/>
  <c r="D120" i="8"/>
  <c r="D119" i="8" s="1"/>
  <c r="D121" i="8"/>
  <c r="D122" i="8"/>
  <c r="E122" i="8"/>
  <c r="D123" i="8"/>
  <c r="E123" i="8"/>
  <c r="D118" i="8"/>
  <c r="E118" i="8"/>
  <c r="E117" i="8"/>
  <c r="E112" i="8" s="1"/>
  <c r="D117" i="8"/>
  <c r="B118" i="8"/>
  <c r="B117" i="8"/>
  <c r="G114" i="8"/>
  <c r="F114" i="8"/>
  <c r="F108" i="8" s="1"/>
  <c r="D115" i="8"/>
  <c r="E115" i="8"/>
  <c r="D116" i="8"/>
  <c r="E116" i="8"/>
  <c r="E110" i="8" s="1"/>
  <c r="E114" i="8"/>
  <c r="I114" i="8"/>
  <c r="J114" i="8"/>
  <c r="I115" i="8"/>
  <c r="J115" i="8"/>
  <c r="I116" i="8"/>
  <c r="J116" i="8"/>
  <c r="I117" i="8"/>
  <c r="J117" i="8"/>
  <c r="I118" i="8"/>
  <c r="J118" i="8"/>
  <c r="H115" i="8"/>
  <c r="H116" i="8"/>
  <c r="H117" i="8"/>
  <c r="H118" i="8"/>
  <c r="H114" i="8"/>
  <c r="B134" i="8"/>
  <c r="B135" i="8"/>
  <c r="B136" i="8"/>
  <c r="B137" i="8"/>
  <c r="B138" i="8"/>
  <c r="B139" i="8"/>
  <c r="B140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10" i="8"/>
  <c r="B112" i="8"/>
  <c r="B113" i="8"/>
  <c r="B114" i="8"/>
  <c r="B115" i="8"/>
  <c r="B116" i="8"/>
  <c r="B119" i="8"/>
  <c r="B120" i="8"/>
  <c r="B121" i="8"/>
  <c r="D105" i="8"/>
  <c r="E105" i="8"/>
  <c r="E104" i="8"/>
  <c r="D104" i="8"/>
  <c r="B105" i="8"/>
  <c r="B104" i="8"/>
  <c r="G101" i="8"/>
  <c r="F101" i="8"/>
  <c r="H102" i="8"/>
  <c r="I102" i="8"/>
  <c r="J102" i="8"/>
  <c r="H103" i="8"/>
  <c r="I103" i="8"/>
  <c r="J103" i="8"/>
  <c r="H104" i="8"/>
  <c r="I104" i="8"/>
  <c r="J104" i="8"/>
  <c r="H105" i="8"/>
  <c r="I105" i="8"/>
  <c r="J105" i="8"/>
  <c r="H106" i="8"/>
  <c r="I106" i="8"/>
  <c r="J106" i="8"/>
  <c r="H107" i="8"/>
  <c r="I107" i="8"/>
  <c r="J107" i="8"/>
  <c r="I101" i="8"/>
  <c r="J101" i="8"/>
  <c r="H101" i="8"/>
  <c r="B108" i="8"/>
  <c r="B109" i="8"/>
  <c r="E70" i="8"/>
  <c r="E72" i="8"/>
  <c r="E73" i="8"/>
  <c r="F95" i="8"/>
  <c r="H91" i="8"/>
  <c r="I91" i="8"/>
  <c r="J91" i="8"/>
  <c r="I90" i="8"/>
  <c r="J90" i="8"/>
  <c r="H90" i="8"/>
  <c r="G90" i="8"/>
  <c r="F90" i="8"/>
  <c r="I85" i="8"/>
  <c r="J85" i="8"/>
  <c r="I86" i="8"/>
  <c r="J86" i="8"/>
  <c r="I87" i="8"/>
  <c r="J87" i="8"/>
  <c r="H86" i="8"/>
  <c r="H87" i="8"/>
  <c r="H85" i="8"/>
  <c r="G85" i="8"/>
  <c r="G64" i="8" s="1"/>
  <c r="F85" i="8"/>
  <c r="H81" i="8"/>
  <c r="I81" i="8"/>
  <c r="J81" i="8"/>
  <c r="I80" i="8"/>
  <c r="J80" i="8"/>
  <c r="H80" i="8"/>
  <c r="F80" i="8"/>
  <c r="E81" i="8"/>
  <c r="E82" i="8"/>
  <c r="E83" i="8"/>
  <c r="E84" i="8"/>
  <c r="E68" i="8" s="1"/>
  <c r="E86" i="8"/>
  <c r="E87" i="8"/>
  <c r="E88" i="8"/>
  <c r="E89" i="8"/>
  <c r="E91" i="8"/>
  <c r="E92" i="8"/>
  <c r="E93" i="8"/>
  <c r="E94" i="8"/>
  <c r="E97" i="8"/>
  <c r="E98" i="8"/>
  <c r="E99" i="8"/>
  <c r="E100" i="8"/>
  <c r="E101" i="8"/>
  <c r="E102" i="8"/>
  <c r="E103" i="8"/>
  <c r="D81" i="8"/>
  <c r="D82" i="8"/>
  <c r="D83" i="8"/>
  <c r="D84" i="8"/>
  <c r="D85" i="8"/>
  <c r="D86" i="8"/>
  <c r="D87" i="8"/>
  <c r="D66" i="8" s="1"/>
  <c r="D88" i="8"/>
  <c r="D89" i="8"/>
  <c r="D91" i="8"/>
  <c r="D92" i="8"/>
  <c r="D93" i="8"/>
  <c r="D94" i="8"/>
  <c r="D97" i="8"/>
  <c r="D98" i="8"/>
  <c r="D99" i="8"/>
  <c r="D100" i="8"/>
  <c r="D101" i="8"/>
  <c r="D102" i="8"/>
  <c r="D103" i="8"/>
  <c r="B91" i="8"/>
  <c r="B92" i="8"/>
  <c r="B93" i="8"/>
  <c r="B94" i="8"/>
  <c r="B95" i="8"/>
  <c r="B97" i="8"/>
  <c r="B98" i="8"/>
  <c r="B99" i="8"/>
  <c r="B100" i="8"/>
  <c r="B101" i="8"/>
  <c r="B102" i="8"/>
  <c r="B103" i="8"/>
  <c r="B86" i="8"/>
  <c r="B87" i="8"/>
  <c r="B88" i="8"/>
  <c r="B89" i="8"/>
  <c r="B90" i="8"/>
  <c r="B81" i="8"/>
  <c r="B82" i="8"/>
  <c r="B83" i="8"/>
  <c r="B84" i="8"/>
  <c r="B85" i="8"/>
  <c r="B80" i="8"/>
  <c r="I78" i="8"/>
  <c r="J78" i="8"/>
  <c r="I75" i="8"/>
  <c r="J75" i="8"/>
  <c r="I77" i="8"/>
  <c r="J77" i="8"/>
  <c r="I74" i="8"/>
  <c r="J74" i="8"/>
  <c r="H75" i="8"/>
  <c r="H77" i="8"/>
  <c r="H78" i="8"/>
  <c r="H74" i="8"/>
  <c r="F74" i="8"/>
  <c r="D75" i="8"/>
  <c r="E75" i="8"/>
  <c r="E65" i="8" s="1"/>
  <c r="D77" i="8"/>
  <c r="D78" i="8"/>
  <c r="E78" i="8"/>
  <c r="D79" i="8"/>
  <c r="D68" i="8" s="1"/>
  <c r="E79" i="8"/>
  <c r="B78" i="8"/>
  <c r="B79" i="8"/>
  <c r="B75" i="8"/>
  <c r="B77" i="8"/>
  <c r="B74" i="8"/>
  <c r="H70" i="8"/>
  <c r="I70" i="8"/>
  <c r="J70" i="8"/>
  <c r="I69" i="8"/>
  <c r="J69" i="8"/>
  <c r="H69" i="8"/>
  <c r="F69" i="8"/>
  <c r="D70" i="8"/>
  <c r="D71" i="8"/>
  <c r="D72" i="8"/>
  <c r="D67" i="8" s="1"/>
  <c r="B70" i="8"/>
  <c r="B71" i="8"/>
  <c r="B72" i="8"/>
  <c r="B73" i="8"/>
  <c r="B69" i="8"/>
  <c r="B65" i="8"/>
  <c r="B66" i="8"/>
  <c r="B67" i="8"/>
  <c r="B68" i="8"/>
  <c r="B64" i="8"/>
  <c r="I54" i="8"/>
  <c r="J54" i="8"/>
  <c r="I61" i="8"/>
  <c r="J61" i="8"/>
  <c r="J62" i="8"/>
  <c r="I62" i="8"/>
  <c r="I60" i="8"/>
  <c r="J60" i="8"/>
  <c r="I55" i="8"/>
  <c r="J55" i="8"/>
  <c r="I57" i="8"/>
  <c r="J57" i="8"/>
  <c r="K57" i="8"/>
  <c r="I53" i="8"/>
  <c r="J53" i="8"/>
  <c r="K53" i="8"/>
  <c r="J59" i="8"/>
  <c r="I59" i="8"/>
  <c r="K47" i="7"/>
  <c r="K36" i="7"/>
  <c r="K35" i="7"/>
  <c r="K30" i="7"/>
  <c r="K29" i="7"/>
  <c r="K24" i="7"/>
  <c r="K23" i="7"/>
  <c r="K18" i="7"/>
  <c r="K17" i="7"/>
  <c r="K5" i="7"/>
  <c r="K6" i="7"/>
  <c r="K7" i="7"/>
  <c r="K8" i="7"/>
  <c r="K9" i="7"/>
  <c r="I44" i="8"/>
  <c r="J44" i="8"/>
  <c r="I45" i="8"/>
  <c r="J45" i="8"/>
  <c r="J42" i="8"/>
  <c r="K42" i="8"/>
  <c r="I42" i="8"/>
  <c r="J32" i="8"/>
  <c r="J33" i="8"/>
  <c r="K33" i="8"/>
  <c r="I33" i="8"/>
  <c r="I32" i="8"/>
  <c r="J27" i="8"/>
  <c r="K27" i="8"/>
  <c r="J28" i="8"/>
  <c r="K28" i="8"/>
  <c r="I28" i="8"/>
  <c r="I27" i="8"/>
  <c r="J23" i="8"/>
  <c r="K23" i="8"/>
  <c r="J21" i="8"/>
  <c r="K21" i="8"/>
  <c r="I23" i="8"/>
  <c r="I21" i="8"/>
  <c r="I17" i="8"/>
  <c r="I16" i="8"/>
  <c r="I6" i="8"/>
  <c r="I7" i="8"/>
  <c r="I8" i="8"/>
  <c r="I9" i="8"/>
  <c r="I10" i="8"/>
  <c r="I5" i="8"/>
  <c r="I3" i="8"/>
  <c r="J17" i="8"/>
  <c r="K17" i="8"/>
  <c r="K16" i="8"/>
  <c r="J16" i="8"/>
  <c r="D129" i="8"/>
  <c r="E80" i="8"/>
  <c r="D113" i="8"/>
  <c r="E135" i="8"/>
  <c r="E136" i="8"/>
  <c r="E137" i="8"/>
  <c r="D110" i="8"/>
  <c r="G108" i="8"/>
  <c r="D109" i="8"/>
  <c r="E67" i="8"/>
  <c r="F64" i="8"/>
  <c r="E51" i="8"/>
  <c r="G59" i="8"/>
  <c r="F59" i="8"/>
  <c r="E60" i="8"/>
  <c r="E61" i="8"/>
  <c r="E62" i="8"/>
  <c r="E63" i="8"/>
  <c r="D60" i="8"/>
  <c r="D61" i="8"/>
  <c r="D50" i="8" s="1"/>
  <c r="D62" i="8"/>
  <c r="D63" i="8"/>
  <c r="E59" i="8"/>
  <c r="B61" i="8"/>
  <c r="B62" i="8"/>
  <c r="B63" i="8"/>
  <c r="H54" i="8"/>
  <c r="H61" i="8"/>
  <c r="G53" i="8"/>
  <c r="F53" i="8"/>
  <c r="F48" i="8" s="1"/>
  <c r="E54" i="8"/>
  <c r="E49" i="8" s="1"/>
  <c r="E55" i="8"/>
  <c r="E57" i="8"/>
  <c r="E58" i="8"/>
  <c r="E52" i="8" s="1"/>
  <c r="D54" i="8"/>
  <c r="D49" i="8" s="1"/>
  <c r="D55" i="8"/>
  <c r="D57" i="8"/>
  <c r="D58" i="8"/>
  <c r="D52" i="8" s="1"/>
  <c r="E53" i="8"/>
  <c r="E48" i="8" s="1"/>
  <c r="C53" i="8"/>
  <c r="B55" i="8"/>
  <c r="B57" i="8"/>
  <c r="B58" i="8"/>
  <c r="B59" i="8"/>
  <c r="B60" i="8"/>
  <c r="H62" i="8"/>
  <c r="H60" i="8"/>
  <c r="H57" i="8"/>
  <c r="H53" i="8"/>
  <c r="H59" i="8"/>
  <c r="B50" i="8"/>
  <c r="B51" i="8"/>
  <c r="B52" i="8"/>
  <c r="B53" i="8"/>
  <c r="B49" i="8"/>
  <c r="B48" i="8"/>
  <c r="H44" i="8"/>
  <c r="H45" i="8"/>
  <c r="H42" i="8"/>
  <c r="E44" i="8"/>
  <c r="E45" i="8"/>
  <c r="D47" i="8"/>
  <c r="E47" i="8"/>
  <c r="E46" i="8"/>
  <c r="D46" i="8"/>
  <c r="D44" i="8"/>
  <c r="D45" i="8"/>
  <c r="G42" i="8"/>
  <c r="F42" i="8"/>
  <c r="B45" i="8"/>
  <c r="B46" i="8"/>
  <c r="B47" i="8"/>
  <c r="D39" i="8"/>
  <c r="E39" i="8"/>
  <c r="E38" i="8"/>
  <c r="E41" i="8"/>
  <c r="E40" i="8"/>
  <c r="D41" i="8"/>
  <c r="D40" i="8"/>
  <c r="D14" i="8" s="1"/>
  <c r="D38" i="8"/>
  <c r="D36" i="8"/>
  <c r="E36" i="8"/>
  <c r="E35" i="8"/>
  <c r="D35" i="8"/>
  <c r="G37" i="8"/>
  <c r="F37" i="8"/>
  <c r="E37" i="8"/>
  <c r="H33" i="8"/>
  <c r="H32" i="8"/>
  <c r="E33" i="8"/>
  <c r="E34" i="8"/>
  <c r="D33" i="8"/>
  <c r="D34" i="8"/>
  <c r="G32" i="8"/>
  <c r="F32" i="8"/>
  <c r="D32" i="8"/>
  <c r="C32" i="8"/>
  <c r="B34" i="8"/>
  <c r="B35" i="8"/>
  <c r="B36" i="8"/>
  <c r="B37" i="8"/>
  <c r="B38" i="8"/>
  <c r="B39" i="8"/>
  <c r="B40" i="8"/>
  <c r="B41" i="8"/>
  <c r="B42" i="8"/>
  <c r="B44" i="8"/>
  <c r="B33" i="8"/>
  <c r="B32" i="8"/>
  <c r="H28" i="8"/>
  <c r="H27" i="8"/>
  <c r="G27" i="8"/>
  <c r="F27" i="8"/>
  <c r="D28" i="8"/>
  <c r="E28" i="8"/>
  <c r="D29" i="8"/>
  <c r="E29" i="8"/>
  <c r="E13" i="8" s="1"/>
  <c r="D30" i="8"/>
  <c r="E30" i="8"/>
  <c r="D31" i="8"/>
  <c r="E31" i="8"/>
  <c r="D27" i="8"/>
  <c r="B30" i="8"/>
  <c r="B31" i="8"/>
  <c r="B29" i="8"/>
  <c r="B28" i="8"/>
  <c r="B27" i="8"/>
  <c r="H23" i="8"/>
  <c r="H21" i="8"/>
  <c r="G21" i="8"/>
  <c r="F21" i="8"/>
  <c r="F11" i="8" s="1"/>
  <c r="E26" i="8"/>
  <c r="E25" i="8"/>
  <c r="E24" i="8"/>
  <c r="E23" i="8"/>
  <c r="D26" i="8"/>
  <c r="D25" i="8"/>
  <c r="D23" i="8"/>
  <c r="D24" i="8"/>
  <c r="B26" i="8"/>
  <c r="B24" i="8"/>
  <c r="B25" i="8"/>
  <c r="B23" i="8"/>
  <c r="H17" i="8"/>
  <c r="H16" i="8"/>
  <c r="G16" i="8"/>
  <c r="G11" i="8" s="1"/>
  <c r="F16" i="8"/>
  <c r="D16" i="8"/>
  <c r="E17" i="8"/>
  <c r="E18" i="8"/>
  <c r="E19" i="8"/>
  <c r="E14" i="8" s="1"/>
  <c r="E20" i="8"/>
  <c r="D18" i="8"/>
  <c r="D13" i="8" s="1"/>
  <c r="D19" i="8"/>
  <c r="D20" i="8"/>
  <c r="D17" i="8"/>
  <c r="D12" i="8" s="1"/>
  <c r="B18" i="8"/>
  <c r="B19" i="8"/>
  <c r="B20" i="8"/>
  <c r="B21" i="8"/>
  <c r="B12" i="8"/>
  <c r="B13" i="8"/>
  <c r="B14" i="8"/>
  <c r="B15" i="8"/>
  <c r="B16" i="8"/>
  <c r="B17" i="8"/>
  <c r="B11" i="8"/>
  <c r="B9" i="8"/>
  <c r="B8" i="8"/>
  <c r="B7" i="8"/>
  <c r="B6" i="8"/>
  <c r="K6" i="8"/>
  <c r="K7" i="8"/>
  <c r="K8" i="8"/>
  <c r="K9" i="8"/>
  <c r="K10" i="8"/>
  <c r="J6" i="8"/>
  <c r="J7" i="8"/>
  <c r="J8" i="8"/>
  <c r="J9" i="8"/>
  <c r="J10" i="8"/>
  <c r="H10" i="8"/>
  <c r="H9" i="8"/>
  <c r="H7" i="8"/>
  <c r="H8" i="8"/>
  <c r="H6" i="8"/>
  <c r="G48" i="8"/>
  <c r="E15" i="8"/>
  <c r="D15" i="8"/>
  <c r="E12" i="8"/>
  <c r="K5" i="8"/>
  <c r="J5" i="8"/>
  <c r="H5" i="8"/>
  <c r="G5" i="8"/>
  <c r="F5" i="8"/>
  <c r="D5" i="8"/>
  <c r="B5" i="8"/>
  <c r="K167" i="7"/>
  <c r="K168" i="7"/>
  <c r="K169" i="7"/>
  <c r="K170" i="7"/>
  <c r="K171" i="7"/>
  <c r="K172" i="7"/>
  <c r="D156" i="7"/>
  <c r="D139" i="8" s="1"/>
  <c r="D134" i="8" s="1"/>
  <c r="E156" i="7"/>
  <c r="F156" i="7" s="1"/>
  <c r="F133" i="7"/>
  <c r="D75" i="7"/>
  <c r="F75" i="7" s="1"/>
  <c r="E75" i="7"/>
  <c r="E74" i="7"/>
  <c r="E73" i="7"/>
  <c r="E248" i="7" s="1"/>
  <c r="E72" i="7"/>
  <c r="E70" i="7" s="1"/>
  <c r="F59" i="7"/>
  <c r="K49" i="7"/>
  <c r="F25" i="7"/>
  <c r="F23" i="7"/>
  <c r="F6" i="7"/>
  <c r="E22" i="7"/>
  <c r="F22" i="7" s="1"/>
  <c r="D3" i="7"/>
  <c r="D16" i="7"/>
  <c r="E16" i="7"/>
  <c r="E121" i="7"/>
  <c r="E120" i="7" s="1"/>
  <c r="E122" i="7"/>
  <c r="E123" i="7"/>
  <c r="D122" i="7"/>
  <c r="D123" i="7"/>
  <c r="F123" i="7" s="1"/>
  <c r="D121" i="7"/>
  <c r="K147" i="7"/>
  <c r="K146" i="7"/>
  <c r="K145" i="7"/>
  <c r="K139" i="7"/>
  <c r="K133" i="7"/>
  <c r="K131" i="7"/>
  <c r="K130" i="7"/>
  <c r="K129" i="7"/>
  <c r="K128" i="7"/>
  <c r="K127" i="7"/>
  <c r="F145" i="7"/>
  <c r="F147" i="7"/>
  <c r="F146" i="7"/>
  <c r="F141" i="7"/>
  <c r="F129" i="7"/>
  <c r="F135" i="7"/>
  <c r="F134" i="7"/>
  <c r="E144" i="7"/>
  <c r="D144" i="7"/>
  <c r="F144" i="7" s="1"/>
  <c r="E138" i="7"/>
  <c r="D138" i="7"/>
  <c r="D124" i="8" s="1"/>
  <c r="F138" i="7"/>
  <c r="E132" i="7"/>
  <c r="F132" i="7" s="1"/>
  <c r="D132" i="7"/>
  <c r="E126" i="7"/>
  <c r="D126" i="7"/>
  <c r="D114" i="8" s="1"/>
  <c r="D108" i="8" s="1"/>
  <c r="K119" i="7"/>
  <c r="K118" i="7"/>
  <c r="K117" i="7"/>
  <c r="K116" i="7"/>
  <c r="K115" i="7"/>
  <c r="K114" i="7"/>
  <c r="K113" i="7"/>
  <c r="K204" i="7"/>
  <c r="F121" i="7"/>
  <c r="K60" i="7"/>
  <c r="K59" i="7"/>
  <c r="K58" i="7"/>
  <c r="K55" i="7"/>
  <c r="K54" i="7"/>
  <c r="K53" i="7"/>
  <c r="E53" i="7"/>
  <c r="E52" i="7" s="1"/>
  <c r="E54" i="7"/>
  <c r="E50" i="8" s="1"/>
  <c r="E55" i="7"/>
  <c r="E56" i="7"/>
  <c r="E57" i="7"/>
  <c r="D54" i="7"/>
  <c r="D55" i="7"/>
  <c r="D56" i="7"/>
  <c r="D51" i="8" s="1"/>
  <c r="D57" i="7"/>
  <c r="D53" i="7"/>
  <c r="D246" i="7" s="1"/>
  <c r="K195" i="7"/>
  <c r="K194" i="7"/>
  <c r="K193" i="7"/>
  <c r="K192" i="7"/>
  <c r="K186" i="7"/>
  <c r="K180" i="7"/>
  <c r="K176" i="7"/>
  <c r="K175" i="7"/>
  <c r="K174" i="7"/>
  <c r="K164" i="7"/>
  <c r="K163" i="7"/>
  <c r="K158" i="7"/>
  <c r="E152" i="7"/>
  <c r="E153" i="7"/>
  <c r="D152" i="7"/>
  <c r="D150" i="7" s="1"/>
  <c r="D153" i="7"/>
  <c r="E185" i="7"/>
  <c r="D185" i="7"/>
  <c r="E179" i="7"/>
  <c r="D179" i="7"/>
  <c r="D159" i="8" s="1"/>
  <c r="E173" i="7"/>
  <c r="D173" i="7"/>
  <c r="F173" i="7" s="1"/>
  <c r="E162" i="7"/>
  <c r="D162" i="7"/>
  <c r="D145" i="8" s="1"/>
  <c r="F188" i="7"/>
  <c r="F182" i="7"/>
  <c r="F176" i="7"/>
  <c r="F165" i="7"/>
  <c r="F159" i="7"/>
  <c r="K4" i="7"/>
  <c r="K217" i="7"/>
  <c r="K216" i="7"/>
  <c r="K231" i="7"/>
  <c r="K230" i="7"/>
  <c r="K48" i="7"/>
  <c r="K200" i="7"/>
  <c r="K199" i="7"/>
  <c r="K198" i="7"/>
  <c r="K102" i="7"/>
  <c r="K101" i="7"/>
  <c r="K97" i="7"/>
  <c r="K96" i="7"/>
  <c r="K95" i="7"/>
  <c r="K90" i="7"/>
  <c r="K89" i="7"/>
  <c r="K86" i="7"/>
  <c r="K85" i="7"/>
  <c r="K84" i="7"/>
  <c r="K83" i="7"/>
  <c r="K78" i="7"/>
  <c r="K77" i="7"/>
  <c r="K73" i="7"/>
  <c r="K72" i="7"/>
  <c r="K71" i="7"/>
  <c r="D73" i="7"/>
  <c r="D248" i="7" s="1"/>
  <c r="F248" i="7" s="1"/>
  <c r="F73" i="7"/>
  <c r="D74" i="7"/>
  <c r="D72" i="7"/>
  <c r="F72" i="7"/>
  <c r="D100" i="7"/>
  <c r="D90" i="8" s="1"/>
  <c r="F109" i="7"/>
  <c r="E106" i="7"/>
  <c r="D106" i="7"/>
  <c r="D95" i="8"/>
  <c r="F103" i="7"/>
  <c r="E100" i="7"/>
  <c r="F97" i="7"/>
  <c r="E94" i="7"/>
  <c r="D94" i="7"/>
  <c r="F91" i="7"/>
  <c r="E88" i="7"/>
  <c r="D88" i="7"/>
  <c r="D80" i="8" s="1"/>
  <c r="D64" i="8" s="1"/>
  <c r="F85" i="7"/>
  <c r="F84" i="7"/>
  <c r="E82" i="7"/>
  <c r="F82" i="7" s="1"/>
  <c r="D82" i="7"/>
  <c r="D74" i="8"/>
  <c r="F78" i="7"/>
  <c r="F79" i="7"/>
  <c r="E76" i="7"/>
  <c r="D76" i="7"/>
  <c r="D69" i="8"/>
  <c r="K223" i="7"/>
  <c r="K224" i="7"/>
  <c r="K222" i="7"/>
  <c r="F88" i="7"/>
  <c r="F185" i="7"/>
  <c r="F106" i="7"/>
  <c r="F76" i="7"/>
  <c r="F67" i="7"/>
  <c r="F61" i="7"/>
  <c r="E11" i="7"/>
  <c r="E12" i="7"/>
  <c r="E247" i="7" s="1"/>
  <c r="F247" i="7" s="1"/>
  <c r="E13" i="7"/>
  <c r="E14" i="7"/>
  <c r="E249" i="7"/>
  <c r="E15" i="7"/>
  <c r="D14" i="7"/>
  <c r="D249" i="7"/>
  <c r="D15" i="7"/>
  <c r="D250" i="7" s="1"/>
  <c r="D11" i="7"/>
  <c r="D12" i="7"/>
  <c r="D247" i="7"/>
  <c r="D13" i="7"/>
  <c r="F43" i="7"/>
  <c r="E40" i="7"/>
  <c r="D40" i="7"/>
  <c r="D37" i="8" s="1"/>
  <c r="E34" i="7"/>
  <c r="E32" i="8" s="1"/>
  <c r="D34" i="7"/>
  <c r="F19" i="7"/>
  <c r="F31" i="7"/>
  <c r="E28" i="7"/>
  <c r="E27" i="8" s="1"/>
  <c r="D28" i="7"/>
  <c r="D22" i="7"/>
  <c r="D21" i="8" s="1"/>
  <c r="D11" i="8" s="1"/>
  <c r="E233" i="7"/>
  <c r="E206" i="8" s="1"/>
  <c r="D233" i="7"/>
  <c r="D206" i="8" s="1"/>
  <c r="E239" i="7"/>
  <c r="E211" i="8" s="1"/>
  <c r="D239" i="7"/>
  <c r="D211" i="8" s="1"/>
  <c r="E250" i="7"/>
  <c r="F11" i="7"/>
  <c r="F28" i="7"/>
  <c r="F114" i="7"/>
  <c r="E64" i="7"/>
  <c r="D64" i="7"/>
  <c r="D59" i="8" s="1"/>
  <c r="D48" i="8" s="1"/>
  <c r="E58" i="7"/>
  <c r="D58" i="7"/>
  <c r="D53" i="8" s="1"/>
  <c r="F58" i="7"/>
  <c r="F64" i="7"/>
  <c r="F230" i="7"/>
  <c r="F122" i="7"/>
  <c r="F194" i="7"/>
  <c r="F200" i="7"/>
  <c r="F206" i="7"/>
  <c r="F224" i="7"/>
  <c r="F55" i="7"/>
  <c r="E227" i="7"/>
  <c r="F227" i="7" s="1"/>
  <c r="D227" i="7"/>
  <c r="E221" i="7"/>
  <c r="E196" i="8"/>
  <c r="D221" i="7"/>
  <c r="D196" i="8" s="1"/>
  <c r="F218" i="7"/>
  <c r="E215" i="7"/>
  <c r="D215" i="7"/>
  <c r="E209" i="7"/>
  <c r="D209" i="7"/>
  <c r="D185" i="8" s="1"/>
  <c r="E203" i="7"/>
  <c r="D203" i="7"/>
  <c r="D180" i="8" s="1"/>
  <c r="E197" i="7"/>
  <c r="D197" i="7"/>
  <c r="D175" i="8" s="1"/>
  <c r="E191" i="7"/>
  <c r="E169" i="8" s="1"/>
  <c r="D191" i="7"/>
  <c r="D169" i="8" s="1"/>
  <c r="F153" i="7"/>
  <c r="E150" i="7"/>
  <c r="F115" i="7"/>
  <c r="E112" i="7"/>
  <c r="F112" i="7" s="1"/>
  <c r="D112" i="7"/>
  <c r="F49" i="7"/>
  <c r="E46" i="7"/>
  <c r="E42" i="8" s="1"/>
  <c r="D46" i="7"/>
  <c r="D42" i="8" s="1"/>
  <c r="F13" i="7"/>
  <c r="D10" i="7"/>
  <c r="F197" i="7"/>
  <c r="F215" i="7"/>
  <c r="F3" i="7"/>
  <c r="F191" i="7"/>
  <c r="F221" i="7"/>
  <c r="D245" i="7" l="1"/>
  <c r="D216" i="8"/>
  <c r="D217" i="8"/>
  <c r="E85" i="8"/>
  <c r="F94" i="7"/>
  <c r="E66" i="8"/>
  <c r="E218" i="8" s="1"/>
  <c r="E201" i="8"/>
  <c r="E217" i="8"/>
  <c r="D52" i="7"/>
  <c r="F52" i="7" s="1"/>
  <c r="D120" i="7"/>
  <c r="F120" i="7" s="1"/>
  <c r="E10" i="7"/>
  <c r="F10" i="7" s="1"/>
  <c r="F162" i="7"/>
  <c r="E159" i="8"/>
  <c r="F179" i="7"/>
  <c r="F16" i="7"/>
  <c r="E16" i="8"/>
  <c r="E74" i="8"/>
  <c r="E95" i="8"/>
  <c r="E139" i="8"/>
  <c r="E134" i="8" s="1"/>
  <c r="E219" i="8"/>
  <c r="D220" i="8"/>
  <c r="F203" i="7"/>
  <c r="D70" i="7"/>
  <c r="F70" i="7" s="1"/>
  <c r="F40" i="7"/>
  <c r="F100" i="7"/>
  <c r="F126" i="7"/>
  <c r="D65" i="8"/>
  <c r="E180" i="8"/>
  <c r="F46" i="7"/>
  <c r="F150" i="7"/>
  <c r="F216" i="8"/>
  <c r="E21" i="8"/>
  <c r="E69" i="8"/>
  <c r="D112" i="8"/>
  <c r="D219" i="8" s="1"/>
  <c r="E113" i="8"/>
  <c r="E220" i="8" s="1"/>
  <c r="E119" i="8"/>
  <c r="E108" i="8" s="1"/>
  <c r="D136" i="8"/>
  <c r="D218" i="8" s="1"/>
  <c r="G134" i="8"/>
  <c r="G216" i="8" s="1"/>
  <c r="E90" i="8"/>
  <c r="E246" i="7"/>
  <c r="E58" i="10"/>
  <c r="D58" i="10"/>
  <c r="E11" i="8" l="1"/>
  <c r="E216" i="8" s="1"/>
  <c r="E245" i="7"/>
  <c r="F245" i="7" s="1"/>
  <c r="F246" i="7"/>
  <c r="E64" i="8"/>
  <c r="E145" i="10" l="1"/>
  <c r="D145" i="10"/>
  <c r="E144" i="10" l="1"/>
  <c r="D144" i="10"/>
  <c r="E111" i="10" l="1"/>
  <c r="D111" i="10"/>
  <c r="D218" i="10" l="1"/>
  <c r="E218" i="10"/>
  <c r="E134" i="10" l="1"/>
  <c r="E61" i="10" l="1"/>
  <c r="D61" i="10"/>
  <c r="D177" i="10" l="1"/>
  <c r="E177" i="10"/>
  <c r="D176" i="10"/>
  <c r="D134" i="10"/>
  <c r="E176" i="10" l="1"/>
  <c r="D259" i="10" l="1"/>
  <c r="E259" i="10"/>
  <c r="D141" i="10" l="1"/>
  <c r="D140" i="10"/>
  <c r="D138" i="10" l="1"/>
  <c r="D135" i="10"/>
  <c r="E31" i="10"/>
  <c r="E11" i="10" s="1"/>
  <c r="D31" i="10"/>
  <c r="D11" i="10" s="1"/>
  <c r="E18" i="10"/>
  <c r="E15" i="10" l="1"/>
  <c r="D32" i="10" l="1"/>
  <c r="E32" i="10"/>
  <c r="D260" i="10" l="1"/>
  <c r="E261" i="10" l="1"/>
  <c r="E260" i="10" l="1"/>
  <c r="E258" i="10" s="1"/>
  <c r="D261" i="10"/>
  <c r="D258" i="10" s="1"/>
  <c r="E188" i="10" l="1"/>
  <c r="E185" i="10" s="1"/>
  <c r="D193" i="10" l="1"/>
  <c r="D190" i="10" s="1"/>
  <c r="D188" i="10" l="1"/>
  <c r="D185" i="10" s="1"/>
  <c r="D183" i="10"/>
  <c r="E183" i="10"/>
  <c r="E180" i="10" l="1"/>
  <c r="D178" i="10"/>
  <c r="D175" i="10" s="1"/>
  <c r="D180" i="10"/>
  <c r="D126" i="10" l="1"/>
  <c r="E126" i="10"/>
  <c r="D130" i="10"/>
  <c r="E130" i="10"/>
  <c r="D131" i="10"/>
  <c r="E131" i="10"/>
  <c r="E128" i="10" l="1"/>
  <c r="D128" i="10"/>
  <c r="E146" i="10"/>
  <c r="E143" i="10" s="1"/>
  <c r="E120" i="10"/>
  <c r="D120" i="10"/>
  <c r="E162" i="10" l="1"/>
  <c r="E159" i="10" s="1"/>
  <c r="D146" i="10"/>
  <c r="D162" i="10"/>
  <c r="D159" i="10" s="1"/>
  <c r="D121" i="10"/>
  <c r="D118" i="10" s="1"/>
  <c r="E121" i="10" l="1"/>
  <c r="E118" i="10" s="1"/>
  <c r="D143" i="10"/>
  <c r="D78" i="10" l="1"/>
  <c r="D75" i="10" s="1"/>
  <c r="E78" i="10"/>
  <c r="E75" i="10" s="1"/>
  <c r="E73" i="10"/>
  <c r="E72" i="10"/>
  <c r="E70" i="10" l="1"/>
  <c r="D72" i="10"/>
  <c r="D73" i="10"/>
  <c r="D70" i="10" l="1"/>
  <c r="D95" i="10"/>
  <c r="E95" i="10"/>
  <c r="D67" i="10" l="1"/>
  <c r="E48" i="10"/>
  <c r="D48" i="10"/>
  <c r="D62" i="10" l="1"/>
  <c r="E67" i="10"/>
  <c r="E68" i="10"/>
  <c r="D68" i="10"/>
  <c r="E62" i="10" l="1"/>
  <c r="E125" i="10" l="1"/>
  <c r="E124" i="10"/>
  <c r="E116" i="10"/>
  <c r="E105" i="10" s="1"/>
  <c r="E23" i="10"/>
  <c r="E28" i="10"/>
  <c r="E25" i="10" s="1"/>
  <c r="E38" i="10"/>
  <c r="E35" i="10" s="1"/>
  <c r="E141" i="10"/>
  <c r="E157" i="10"/>
  <c r="E154" i="10" s="1"/>
  <c r="E173" i="10"/>
  <c r="E170" i="10" s="1"/>
  <c r="E215" i="10"/>
  <c r="E115" i="10"/>
  <c r="E140" i="10"/>
  <c r="E214" i="10"/>
  <c r="E114" i="10"/>
  <c r="E22" i="10"/>
  <c r="D214" i="10"/>
  <c r="D215" i="10"/>
  <c r="D116" i="10"/>
  <c r="D105" i="10" s="1"/>
  <c r="D115" i="10"/>
  <c r="E198" i="10"/>
  <c r="E195" i="10" s="1"/>
  <c r="E43" i="10"/>
  <c r="E40" i="10" s="1"/>
  <c r="E83" i="10"/>
  <c r="E80" i="10" s="1"/>
  <c r="E88" i="10"/>
  <c r="E226" i="10"/>
  <c r="E223" i="10" s="1"/>
  <c r="D22" i="10"/>
  <c r="D114" i="10"/>
  <c r="D124" i="10"/>
  <c r="D125" i="10"/>
  <c r="D23" i="10"/>
  <c r="D28" i="10"/>
  <c r="D25" i="10" s="1"/>
  <c r="D38" i="10"/>
  <c r="D35" i="10" s="1"/>
  <c r="D43" i="10"/>
  <c r="D40" i="10" s="1"/>
  <c r="D83" i="10"/>
  <c r="D80" i="10" s="1"/>
  <c r="D88" i="10"/>
  <c r="D157" i="10"/>
  <c r="D173" i="10"/>
  <c r="D170" i="10" s="1"/>
  <c r="D226" i="10"/>
  <c r="D223" i="10" s="1"/>
  <c r="E69" i="10"/>
  <c r="E267" i="10" s="1"/>
  <c r="D69" i="10"/>
  <c r="D267" i="10" s="1"/>
  <c r="D109" i="10"/>
  <c r="E109" i="10"/>
  <c r="E123" i="10" l="1"/>
  <c r="D103" i="10"/>
  <c r="D212" i="10"/>
  <c r="E136" i="10"/>
  <c r="E103" i="10"/>
  <c r="E138" i="10"/>
  <c r="E135" i="10"/>
  <c r="E64" i="10"/>
  <c r="E65" i="10"/>
  <c r="D85" i="10"/>
  <c r="D123" i="10"/>
  <c r="D12" i="10"/>
  <c r="D20" i="10"/>
  <c r="E85" i="10"/>
  <c r="E113" i="10"/>
  <c r="E12" i="10"/>
  <c r="E20" i="10"/>
  <c r="D154" i="10"/>
  <c r="D136" i="10"/>
  <c r="D133" i="10" s="1"/>
  <c r="D198" i="10"/>
  <c r="D195" i="10" s="1"/>
  <c r="D113" i="10"/>
  <c r="E212" i="10"/>
  <c r="D64" i="10"/>
  <c r="D65" i="10"/>
  <c r="D18" i="10"/>
  <c r="D202" i="10"/>
  <c r="E202" i="10"/>
  <c r="D110" i="10"/>
  <c r="E33" i="10"/>
  <c r="E30" i="10" s="1"/>
  <c r="E57" i="10"/>
  <c r="D33" i="10"/>
  <c r="D30" i="10" s="1"/>
  <c r="E193" i="10"/>
  <c r="D57" i="10"/>
  <c r="D55" i="10" s="1"/>
  <c r="E7" i="10"/>
  <c r="E110" i="10"/>
  <c r="D93" i="10"/>
  <c r="D90" i="10" s="1"/>
  <c r="D7" i="10"/>
  <c r="E133" i="10" l="1"/>
  <c r="E190" i="10"/>
  <c r="E178" i="10"/>
  <c r="E175" i="10" s="1"/>
  <c r="D15" i="10"/>
  <c r="D13" i="10"/>
  <c r="D10" i="10" s="1"/>
  <c r="E13" i="10"/>
  <c r="E10" i="10" s="1"/>
  <c r="D4" i="10"/>
  <c r="E4" i="10"/>
  <c r="E55" i="10"/>
  <c r="E47" i="10"/>
  <c r="D108" i="10"/>
  <c r="D104" i="10"/>
  <c r="D102" i="10" s="1"/>
  <c r="E50" i="10"/>
  <c r="E46" i="10"/>
  <c r="E264" i="10" s="1"/>
  <c r="E108" i="10"/>
  <c r="E104" i="10"/>
  <c r="E102" i="10" s="1"/>
  <c r="D63" i="10"/>
  <c r="D60" i="10" s="1"/>
  <c r="D47" i="10"/>
  <c r="D265" i="10" l="1"/>
  <c r="E265" i="10"/>
  <c r="D266" i="10"/>
  <c r="D46" i="10"/>
  <c r="D50" i="10"/>
  <c r="E45" i="10"/>
  <c r="D45" i="10" l="1"/>
  <c r="D264" i="10"/>
  <c r="D263" i="10" s="1"/>
  <c r="E93" i="10" l="1"/>
  <c r="E90" i="10" l="1"/>
  <c r="E63" i="10"/>
  <c r="E60" i="10" l="1"/>
  <c r="E266" i="10"/>
  <c r="E263" i="10" s="1"/>
</calcChain>
</file>

<file path=xl/sharedStrings.xml><?xml version="1.0" encoding="utf-8"?>
<sst xmlns="http://schemas.openxmlformats.org/spreadsheetml/2006/main" count="1492" uniqueCount="492">
  <si>
    <t>Наименование программы</t>
  </si>
  <si>
    <t>№ п/п</t>
  </si>
  <si>
    <t>1.</t>
  </si>
  <si>
    <t>2.</t>
  </si>
  <si>
    <t>3.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</si>
  <si>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</si>
  <si>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</si>
  <si>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</si>
  <si>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</si>
  <si>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</si>
  <si>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</si>
  <si>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</si>
  <si>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</si>
  <si>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</si>
  <si>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</si>
  <si>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</si>
  <si>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</si>
  <si>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5.</t>
  </si>
  <si>
    <t>Муниципальная долгосрочная целевая программа "Охрана окружающей среды Находкинского городского округа на 2012-2019 годы"</t>
  </si>
  <si>
    <t>6.</t>
  </si>
  <si>
    <t xml:space="preserve">краевой бюджет (субсидии,  субвенции, иные межбюджетные трансферты)                 </t>
  </si>
  <si>
    <t xml:space="preserve">Бюджет НГО                  </t>
  </si>
  <si>
    <t xml:space="preserve">внебюджетные фонды          </t>
  </si>
  <si>
    <t xml:space="preserve">иные внебюджетные источники </t>
  </si>
  <si>
    <t xml:space="preserve">федеральный бюджет (субсидии, субвенции, иные межбюджетные трансферты)   </t>
  </si>
  <si>
    <t>Степень исполнения, %</t>
  </si>
  <si>
    <t>Уточненная роспись/ план</t>
  </si>
  <si>
    <t>Кассовый расход</t>
  </si>
  <si>
    <t>Отдел по связям с общественностью администрации Находкинского городского округа</t>
  </si>
  <si>
    <t>Управление культуры администрации Находкинского городского округа</t>
  </si>
  <si>
    <t>Муниципальная программа "Информатизация администрации Находкинского городского администрации округа" на 2015 - 2017 годы</t>
  </si>
  <si>
    <t>Муниципальная программа "Развитие культуры в Находкинском городском округе" на 2015 - 2018 годы</t>
  </si>
  <si>
    <t>Муниципальная программа "Поддержка социально ориентированных некоммерческих организаций Находкинского городского округа" на 2015 - 2017 годы</t>
  </si>
  <si>
    <t>Муниципальная программа "Дополнительные меры социальной поддержки отдельных категорий граждан Находкинского городского округа на 2015 - 2017 годы"</t>
  </si>
  <si>
    <t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t>
  </si>
  <si>
    <t>4.1.</t>
  </si>
  <si>
    <t>4.2.</t>
  </si>
  <si>
    <t>Отдел компьютерных технологий  администрации Находкинского городского округа</t>
  </si>
  <si>
    <t>Муниципальная программа "Развитие образования в Находкинском городском округе на 2015 - 2019 годы"</t>
  </si>
  <si>
    <t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t>
  </si>
  <si>
    <t>Отдел по связям с общественностью, управление образования, отдел по делам молодежы и туризму администрации НГО</t>
  </si>
  <si>
    <t>Муниципальная программа "Развитие дорожного хозяйства Находкинского городского округа" на 2015 - 2017 годы</t>
  </si>
  <si>
    <t>Итого 2015 год:</t>
  </si>
  <si>
    <t xml:space="preserve">Муниципальная программа "Обеспечение доступным жильем жителей Находкинского городского округа на 2015 - 2017 годы и на период до 2020 года"
</t>
  </si>
  <si>
    <t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t>
  </si>
  <si>
    <t>Управление жилищно-коммунального хозяйства администрации НГО</t>
  </si>
  <si>
    <t xml:space="preserve"> Муниципальная целевая программа "Защита населения и территории Находкинского городского округа от чрезвычайных ситуаций на 2015-2017 годы"</t>
  </si>
  <si>
    <t>Муниципальная программа "Развитие физической культуры и массового спорта в Находкинском городском округе" на 2015 - 2017 годы</t>
  </si>
  <si>
    <t>Отдел по физической культуре и спорту администрации НГО</t>
  </si>
  <si>
    <t>Муниципальная программа "Развитие туризма в Находкинском городском округе на 2015-2017 годы"</t>
  </si>
  <si>
    <t xml:space="preserve">краевой бюджет (субсидии, субвенции, иные межбюджетные трансферты)                 </t>
  </si>
  <si>
    <t>Отдел по делам молодежи  и туризма администрации НГО</t>
  </si>
  <si>
    <t>Муниципальная программа "Создание и развитие системы газоснабжения Находкинского городского округа" на 2015-2018 годы</t>
  </si>
  <si>
    <t>Управление архитектуры, градостроительства и рекламы администрации НГО</t>
  </si>
  <si>
    <t xml:space="preserve">Муниципальная программа "Развитие малого и среднего предпринимательства на территории Находкинского городского округа на 2015-2017 годы"  </t>
  </si>
  <si>
    <t>Управление экономики, потребительского рынка и предпринимательства администрации НГО</t>
  </si>
  <si>
    <t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t>
  </si>
  <si>
    <t>Муниципальное автономное учреждение «Многофункциональный центр предоставления государственных и муниципальных услуг» Находкинского городского округа</t>
  </si>
  <si>
    <t>Муниципальная программа "Комплексные меры по профилактике терроризма и экстремизма в Находкинском городском округе" на 2015-2019 годы</t>
  </si>
  <si>
    <t>Отдел по делам молодежи и туризма администрации</t>
  </si>
  <si>
    <t>Отдел экологии и природопользования администрации Находкинского городского округа</t>
  </si>
  <si>
    <t>Управление жилищно-коммунального хозяйства администрации</t>
  </si>
  <si>
    <t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t>
  </si>
  <si>
    <t>Исполнение муниципальных программ Находкинского городского округа на 2015 год</t>
  </si>
  <si>
    <t>Подпрограмма "Сохранение и развитие системы дополнительного образования в сфере культуры и искусства Находкинского городского округа" на 2015 - 2018 годы</t>
  </si>
  <si>
    <t>Подпрограмма "Развитие информационно-библиотечного обслуживания в Находкинском городском округе" на 2015 - 2018 годы</t>
  </si>
  <si>
    <t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t>
  </si>
  <si>
    <t>Подпрограмма "Поддержка и развитие народного самодеятельного художественного творчества Находкинского городского округа" на 2015 - 2018 годы</t>
  </si>
  <si>
    <t>2.1.</t>
  </si>
  <si>
    <t>2.2.</t>
  </si>
  <si>
    <t>2.3.</t>
  </si>
  <si>
    <t>2.4.</t>
  </si>
  <si>
    <t>2.5.</t>
  </si>
  <si>
    <t>Отдельные мероприятия</t>
  </si>
  <si>
    <t>Управление культуры, управление благоустройства администрации НГО</t>
  </si>
  <si>
    <t>Единица измерения</t>
  </si>
  <si>
    <t xml:space="preserve">План </t>
  </si>
  <si>
    <t xml:space="preserve">Факт </t>
  </si>
  <si>
    <t>Степень достижения запланированных результатов</t>
  </si>
  <si>
    <t>%</t>
  </si>
  <si>
    <t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t>
  </si>
  <si>
    <t>Целевые индикаторы и показатели муниципальной программы</t>
  </si>
  <si>
    <t>экз.</t>
  </si>
  <si>
    <t>ед.</t>
  </si>
  <si>
    <t>Количество документов библиотечного фонда муниципальных библиотек, переведенных в электронную форму</t>
  </si>
  <si>
    <t xml:space="preserve">Книговыдача пользователям муниципальных библиотек </t>
  </si>
  <si>
    <t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t>
  </si>
  <si>
    <t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t>
  </si>
  <si>
    <t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t>
  </si>
  <si>
    <t>Количество призовых мест, занятых народными самодеятельными коллективами учреждений культуры НГО на конкурсах и фестивалях различного уровня</t>
  </si>
  <si>
    <t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t>
  </si>
  <si>
    <t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t>
  </si>
  <si>
    <t>Уровень удовлетворенности заявителей качеством предоставления государственных и муниципальных услуг</t>
  </si>
  <si>
    <t>Подпрограмма "Развитие системы дошкольного образования" на 2015 - 2019 годы</t>
  </si>
  <si>
    <t>Управление образования администрации НГО</t>
  </si>
  <si>
    <t>Подпрограмма "Развитие системы дополнительного образования" на 2015 - 2019 годы</t>
  </si>
  <si>
    <t>Подпрограмма "Развитие и поддержка педагогических кадров" на 2015 - 2019 годы</t>
  </si>
  <si>
    <t>Подпрограмма "Комплексные меры по реализации молодежной политики на территории Находкинского городского округа" на 2015 - 2019 годы</t>
  </si>
  <si>
    <t>Дефицит педагогических работников в МОУ Находкинского городского округа</t>
  </si>
  <si>
    <t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t>
  </si>
  <si>
    <t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t>
  </si>
  <si>
    <t>Доля детей в возрасте 1 - 6 лет, стоящих на учете для определения в МДОУ, в общей численности детей Находкинского городского округа в возрасте 1 - 6 лет</t>
  </si>
  <si>
    <t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t>
  </si>
  <si>
    <t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t>
  </si>
  <si>
    <t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t>
  </si>
  <si>
    <t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t>
  </si>
  <si>
    <t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</si>
  <si>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t>
  </si>
  <si>
    <t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t>
  </si>
  <si>
    <t>Доля молодых специалистов, поступивших на работу в муниципальные образовательные учреждения НГО, в общей численности педагогических работников МОУ</t>
  </si>
  <si>
    <t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t>
  </si>
  <si>
    <t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t>
  </si>
  <si>
    <t>5.1.</t>
  </si>
  <si>
    <t>5.2.</t>
  </si>
  <si>
    <t>5.3.</t>
  </si>
  <si>
    <t>5.4.</t>
  </si>
  <si>
    <t>5.5.</t>
  </si>
  <si>
    <t>5.6.</t>
  </si>
  <si>
    <t>Доля населения НГО, систематически занимающегося физкультурой и спортом</t>
  </si>
  <si>
    <t>Доля населения НГО, участвующего в муниципальных официальных физкультурных и спортивных мероприятиях, проводимых на территории НГО</t>
  </si>
  <si>
    <t>Обеспеченность населения НГО спортсооружениями</t>
  </si>
  <si>
    <t>Число поддержанных администрацией Находкинского городского округа социально значимых инициатив некоммерческих организаций.</t>
  </si>
  <si>
    <t>Ежегодный прирост числа членов в социально ориентированных некоммерческих организациях, объединяющих инвалидов и ветеранов</t>
  </si>
  <si>
    <t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t>
  </si>
  <si>
    <t>Число зарегистрированных экстремистских акций, повлекших групповые нарушения общественного порядка и иное осложнение оперативной обстановки</t>
  </si>
  <si>
    <t>Количество информации размещенной в печатных и электронных средствах массовой информации города</t>
  </si>
  <si>
    <t>Количество проведенных заседаний антитеррористической комиссии при администрации Находкинского городского округа</t>
  </si>
  <si>
    <t>Количество субъектов малого и среднего предпринимательства на 10 тысяч человек населения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</si>
  <si>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</si>
  <si>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t>
  </si>
  <si>
    <t>Увеличение числа посетителей официального сайта администрации Находкинского городского округа</t>
  </si>
  <si>
    <t>чел.</t>
  </si>
  <si>
    <t>Количество рабочих мест, подключенных к защищенной сети передачи данных Приморского края</t>
  </si>
  <si>
    <t>Количество муниципальных услуг, предоставляемых администрацией Находкинского городского округа в электронном виде</t>
  </si>
  <si>
    <t xml:space="preserve">ед.
</t>
  </si>
  <si>
    <t>Увеличение количества используемых средств защиты информации</t>
  </si>
  <si>
    <t>Количество муниципальных служащих, прошедших обучение на курсах повышения квалификации в области информатизации и информационной безопасности</t>
  </si>
  <si>
    <t>8.1.</t>
  </si>
  <si>
    <t>Подпрограмма "Ремонт внутридворовых проездов, ливнестоков и подпорных стенок Находкинского городского округа" на 2015 - 2017 годы</t>
  </si>
  <si>
    <t>8.2.</t>
  </si>
  <si>
    <t>Подпрограмма "Благоустройство и озеленение территории Находкинского городского округа" на 2015 - 2017 годы</t>
  </si>
  <si>
    <t>8.3.</t>
  </si>
  <si>
    <t>Подпрограмма "Развитие и текущее содержание сетей наружного освещения на территории Находкинского городского округа" на 2015 - 2017 годы</t>
  </si>
  <si>
    <t>8.4.</t>
  </si>
  <si>
    <t>Отдельное мероприятие программы "Замена лифтов в многоквартирных домах Находкинского городского округа, отработавших назначенный срок службы"</t>
  </si>
  <si>
    <t>8.5.</t>
  </si>
  <si>
    <t>Отдельное мероприятие программы "Ремонт муниципальных квартир"</t>
  </si>
  <si>
    <t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t>
  </si>
  <si>
    <t>кв. м</t>
  </si>
  <si>
    <t>Площадь отремонтированных муниципальных квартир Находкинского городского округа</t>
  </si>
  <si>
    <t>Увеличение количества принятых обращений граждан на номер единой дежурно-диспетчерской службы Находкинского городского округа</t>
  </si>
  <si>
    <t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t>
  </si>
  <si>
    <t>Увеличение выполнения плановых показателей количества обученных специалистов по вопросам гражданской обороны и ЧС на курсах ГО</t>
  </si>
  <si>
    <t>Протяженность водоотводных каналов и русла ручьев, рек, в отношении которых произведена очистка</t>
  </si>
  <si>
    <t>км.</t>
  </si>
  <si>
    <t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t>
  </si>
  <si>
    <t>Доля граждан, обратившихся в администрацию Находкинского городского округа за дополнительными мерами социальной поддержки</t>
  </si>
  <si>
    <t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t>
  </si>
  <si>
    <t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t>
  </si>
  <si>
    <t>Количество объектов социальной инфраструктуры, находящейся в муниципальной собственности администрации Находкинского городского округа, обустроенных специальными приспособлениями для беспрепятственного доступа к ним инвалидов</t>
  </si>
  <si>
    <t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t>
  </si>
  <si>
    <t>Доля обучающихся, получивших дополнительные меры соцподдержки, в общей численности обучающихся</t>
  </si>
  <si>
    <t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t>
  </si>
  <si>
    <t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t>
  </si>
  <si>
    <t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</si>
  <si>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Протяженность дорог общего пользования местного значения с твердым покрытием, в отношении которых произведен ремонт</t>
  </si>
  <si>
    <t>км</t>
  </si>
  <si>
    <t>Увеличение протяженности автомобильных дорог общего пользования местного значения, соответствующих нормативным требованиям</t>
  </si>
  <si>
    <t>Увеличение общего количества знаков повышенной информативности "Пешеходный переход" по сравнению с базовым 2014 годом</t>
  </si>
  <si>
    <t>Увеличение протяженности дорожной разметки, выполненной на дорогах общего пользования местного значения, по сравнению с базовым 2014 годом</t>
  </si>
  <si>
    <t>Увеличение количества пешеходных светофоров</t>
  </si>
  <si>
    <t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t>
  </si>
  <si>
    <t>Ответственный исполнитель/ соисполнители</t>
  </si>
  <si>
    <t>Протяженность построенного газопровода высокого давления Р до 0,6 МПа в г. Находке</t>
  </si>
  <si>
    <t>Количество построенных газорегуляторных пунктов (ГРП)</t>
  </si>
  <si>
    <t xml:space="preserve">Количество котельных, для которых будет обеспеченна возможность подключения к системе газоснабжения </t>
  </si>
  <si>
    <t>Управление архитектуры, градостроительства и рекламы администрации НГО/ управление землепользования и застройки администрации, управление жилищно-коммунального хозяйства администрации НГО</t>
  </si>
  <si>
    <t>Управление благоустройства администрации НГО/ управление землепользования и застройки администрации; управление архитектуры, градостроительства и рекламы администрации НГО; МУП «Информационно-кадастровый центр»</t>
  </si>
  <si>
    <t>7.1.</t>
  </si>
  <si>
    <t>Подпрограмма "Стимулирование развития жилищного строительства на территории Находкинского городского округа на 2015 - 2017 годы и на период до 2020 года"</t>
  </si>
  <si>
    <t>Подпрограмма "Обеспечение жильем молодых семей Находкинского городского округа" на 2015 - 2017 годы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</si>
  <si>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t>
  </si>
  <si>
    <t>Подпрограмма "Переселение граждан из аварийного жилищного фонда Находкинского городского округа" на 2013 - 2017 годы</t>
  </si>
  <si>
    <t>7.2.</t>
  </si>
  <si>
    <t>7.3.</t>
  </si>
  <si>
    <t>7.4.</t>
  </si>
  <si>
    <t>Увеличение годового объема ввода жилья</t>
  </si>
  <si>
    <t>тыс. м²</t>
  </si>
  <si>
    <t>Увеличение годового объем ввода малоэтажного жилья</t>
  </si>
  <si>
    <t>Увеличение годового объем ввода многоэтажного жилья</t>
  </si>
  <si>
    <t>Увеличение доли годового объема ввода малоэтажного жилья</t>
  </si>
  <si>
    <t>Увеличение доли годового объема ввода многоэтажного жилья</t>
  </si>
  <si>
    <t>Количество молодых семей, улучшивших жилищные условия</t>
  </si>
  <si>
    <t>семей</t>
  </si>
  <si>
    <t>Количество земельных участков, обеспеченных инженерной инфраструктурой</t>
  </si>
  <si>
    <t>Количество переселенных граждан из аварийного жилищного фонда</t>
  </si>
  <si>
    <t>Количество расселенных жилых помещений в аварийных домах</t>
  </si>
  <si>
    <t>Общая площадь расселенных жилых помещений в аварийных домах</t>
  </si>
  <si>
    <t>м²</t>
  </si>
  <si>
    <t xml:space="preserve">Доля преподавателей, имеющих первую и высшую категорию от общей численности преподавателей детских школ искусств НГО </t>
  </si>
  <si>
    <t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t>
  </si>
  <si>
    <t xml:space="preserve">бюджет НГО                  </t>
  </si>
  <si>
    <t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t>
  </si>
  <si>
    <t>Количество мест общего пользования на территории Находкинского городского округа, требующие ежегодного содержания и озеленения</t>
  </si>
  <si>
    <t>Количество сформированных деревьев произрастающих под сетями наружного освещения к 2017 году</t>
  </si>
  <si>
    <t>Количесвто реконструируемых свверов, расположенных на територии общего пользования к 2017г.</t>
  </si>
  <si>
    <t>Количесвто установленных малых архитектурных форм в местах общего пользования на территории городского округа к 2017 году :</t>
  </si>
  <si>
    <t>шт.</t>
  </si>
  <si>
    <t>скамейки</t>
  </si>
  <si>
    <t>урны</t>
  </si>
  <si>
    <t>Количество территорий общественных кладбищ требующих ежегодного содержания и озеленения;</t>
  </si>
  <si>
    <t>Количества газа необходимо для бесперебойной работы вечного огня на памятник "Победы" до 2017 года</t>
  </si>
  <si>
    <t>тыс.кг.</t>
  </si>
  <si>
    <t>Объм бытового мусора вывозимый с территорий муниципальных пляжей до 2017 году</t>
  </si>
  <si>
    <t>м3</t>
  </si>
  <si>
    <t>Количество замененных светильников РКУ с лампой ДРЛ на светильники ЖКУ с лампой ДНаТ к 2017 году</t>
  </si>
  <si>
    <t>Протяженность участков сетей наружного освещения с изолированным проводом к 2017 году</t>
  </si>
  <si>
    <t>Количество потребленной электрэнергии уличного освещения до 2017 года</t>
  </si>
  <si>
    <t>Тыс.кВт/ч</t>
  </si>
  <si>
    <t>Количество замененных лифтов в многоквартирных домах Находкинского городского округа к 2017 году</t>
  </si>
  <si>
    <t>Количество объектов туристической сферы</t>
  </si>
  <si>
    <t>Ответственный исполнитель</t>
  </si>
  <si>
    <t>Наименование муниципальной программы</t>
  </si>
  <si>
    <t>Объем средств из всех источников финансирования (тыс. рублей)</t>
  </si>
  <si>
    <t>план</t>
  </si>
  <si>
    <t>факт</t>
  </si>
  <si>
    <t>В том числе средств бюджета Находкинского городского округа (тыс. рублей)</t>
  </si>
  <si>
    <t>Показатели  (индикаторы) муниципальной программы</t>
  </si>
  <si>
    <t>запланированные</t>
  </si>
  <si>
    <t>достигнутые</t>
  </si>
  <si>
    <t>перечень</t>
  </si>
  <si>
    <t>2.1</t>
  </si>
  <si>
    <t>2.2</t>
  </si>
  <si>
    <t>2.3</t>
  </si>
  <si>
    <t>2.4</t>
  </si>
  <si>
    <t>3</t>
  </si>
  <si>
    <t>4</t>
  </si>
  <si>
    <t>4.1</t>
  </si>
  <si>
    <t>4.2</t>
  </si>
  <si>
    <t>5</t>
  </si>
  <si>
    <t>5.1</t>
  </si>
  <si>
    <t>5.2</t>
  </si>
  <si>
    <t>5.3</t>
  </si>
  <si>
    <t>5.4</t>
  </si>
  <si>
    <t>5.5</t>
  </si>
  <si>
    <t>5.6</t>
  </si>
  <si>
    <t>6</t>
  </si>
  <si>
    <t>7</t>
  </si>
  <si>
    <t>8</t>
  </si>
  <si>
    <t>7.1</t>
  </si>
  <si>
    <t>7.2</t>
  </si>
  <si>
    <t>7.3</t>
  </si>
  <si>
    <t>7.4</t>
  </si>
  <si>
    <t>8.1</t>
  </si>
  <si>
    <t>8.3</t>
  </si>
  <si>
    <t>8.2</t>
  </si>
  <si>
    <t>8.4</t>
  </si>
  <si>
    <t>8.5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</si>
  <si>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</si>
  <si>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</si>
  <si>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</si>
  <si>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</si>
  <si>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</si>
  <si>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</si>
  <si>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</si>
  <si>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</si>
  <si>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</si>
  <si>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Степень удовлетворенности населения НГО качеством предоставляемых образоват услуг</t>
  </si>
  <si>
    <t>0,91- высокая</t>
  </si>
  <si>
    <t>1-высокая</t>
  </si>
  <si>
    <t>0,93-высокая</t>
  </si>
  <si>
    <t>0,98-высокая</t>
  </si>
  <si>
    <t>0,97- высокая</t>
  </si>
  <si>
    <t>0,97-высокая</t>
  </si>
  <si>
    <t>0,75-средняя</t>
  </si>
  <si>
    <t>0,17-неудовлетворительная</t>
  </si>
  <si>
    <t>0,59-неудовлетворительная</t>
  </si>
  <si>
    <t>0,87-средняя</t>
  </si>
  <si>
    <t>-</t>
  </si>
  <si>
    <t>Подпрограмма "Развитие системы общего образования" на 2015 - 2019 годы</t>
  </si>
  <si>
    <t>0,96-высокая</t>
  </si>
  <si>
    <t>0,60-неудовлетворительная</t>
  </si>
  <si>
    <t>0,76-средняя</t>
  </si>
  <si>
    <t>1- высокая</t>
  </si>
  <si>
    <t>Основные показатели, характеризующие ход реализации муниципальных программ Находкинского городского округа за 2015 год</t>
  </si>
  <si>
    <t>Оценка хода реализации муниципальных программ</t>
  </si>
  <si>
    <t>0,95-высокая</t>
  </si>
  <si>
    <t>0,92-высокая</t>
  </si>
  <si>
    <t>Количество отловленных больных и агрессивных животных к 2017 году</t>
  </si>
  <si>
    <t>Оценка эффективности реализации муниципальных программ</t>
  </si>
  <si>
    <t>Обеспеченность рабочих мест сотрудников персональными компьютерами</t>
  </si>
  <si>
    <t>Удельный вес компьютеров, подключенных к компьютерной сети, имеющих доступ к сети Интернет</t>
  </si>
  <si>
    <t>Удельный вес компьютеров, подключенных к системе электронного документооборота</t>
  </si>
  <si>
    <t>Количество сотрудников, прошедших обучение на курсах в области информационно-коммуникационных технологий</t>
  </si>
  <si>
    <t>бюджета Находкинского городского округа</t>
  </si>
  <si>
    <t>2015 год</t>
  </si>
  <si>
    <t>2016 год</t>
  </si>
  <si>
    <t>Количество  объектов инфраструктуры, находящихся в муниципальной собственности Находкинского городского округа, на которых выполнены мероприятия по обеспечению беспрепятственного доступа для инвалидов и других маломобильных групп населения.</t>
  </si>
  <si>
    <t>Увеличение доли обучающихся, получивших дополнительные меры социальной поддержки, в общей численности обучающихся</t>
  </si>
  <si>
    <t>в том числе малозатратными формами отдыха</t>
  </si>
  <si>
    <t>Отдел по делам молодежи и туризма администрации НГО</t>
  </si>
  <si>
    <t xml:space="preserve">Количество музейных предметов основного фонда муниципального бюджетного учреждения культуры «Музейно-выставочный центр», представленных посетителям </t>
  </si>
  <si>
    <t xml:space="preserve">Доля преподавателей, прошедших повышение квалификации или профессиональную переподготовку, в общей численности преподавателей образовательных учреждений культуры и искусства </t>
  </si>
  <si>
    <t>переход</t>
  </si>
  <si>
    <t>Управление благоустройства администрации Находкинского городского округа</t>
  </si>
  <si>
    <t>тыс.кВ т/ч</t>
  </si>
  <si>
    <t>кв.м.</t>
  </si>
  <si>
    <t>Подпрограмма "Развитие систем коммунальной инфраструктуры Находкинском городском округе" на 2016-2017 годы</t>
  </si>
  <si>
    <t>Протяженность инженерных сетей, в отношении которых произведен капитальный ремонт или замена к 2017 г.:</t>
  </si>
  <si>
    <t>Протяженность инженерных сетей, построенных к 2017 г. в районах необеспеченных необходимыми коммунальными услугами:</t>
  </si>
  <si>
    <t>Отдельные мероприятия муниципальной программы "Развитие жилищно-коммунального хозяйства и создание комфортной среды обитания населения в Находкинском городском округе " на 2015-2017 годы</t>
  </si>
  <si>
    <t>Количество установленных малых архитектурных форм в местах общего пользования на территории городского округа к 2017 году:</t>
  </si>
  <si>
    <t>урны и контейнеры для временного хранения ТБО</t>
  </si>
  <si>
    <t>Муниципальная программа "Защита населения и территории Находкинского городского округа от чрезвычайных ситуаций " на 2015-2017 годы</t>
  </si>
  <si>
    <t>9.1</t>
  </si>
  <si>
    <t>Муниципальная подпрограмма «Пожарная безопасность на 2016-2017 годы»</t>
  </si>
  <si>
    <t>Муниципальная подпрограмма «Безопасный город на 2017 год»</t>
  </si>
  <si>
    <t>Отдельные мероприятия муниципальной программы "Защита населения и территории Находкинского городского округа от чрезвычайных ситуаций " на 2015-2017 годы</t>
  </si>
  <si>
    <t>Увеличение количества обученных специалистов по вопросам гражданской обороны и ЧС на курсах ГО</t>
  </si>
  <si>
    <t>Протяженность водоотводных каналов, в отношении которых произведена очистка</t>
  </si>
  <si>
    <t>9.2</t>
  </si>
  <si>
    <t>9.3</t>
  </si>
  <si>
    <t>Муниципальное казенное учреждение "Управление по делам гражданской обороны и чрезвычайным ситуациям Находкинского городского округа"</t>
  </si>
  <si>
    <t>Плоскостными спортсооружениями</t>
  </si>
  <si>
    <t>Плавательными бассейнами</t>
  </si>
  <si>
    <t>Спортивными залами</t>
  </si>
  <si>
    <t>Муниципальная программа «Противодействие коррупции в администрации Находкинского городского округа на 2012-2016 годы</t>
  </si>
  <si>
    <t>Доля муниципальных нормативных правовых актов Находкинского городского округа по вопросам муниципальной службы, соответствующих законодательству о муниципальной службе</t>
  </si>
  <si>
    <t>Доля муниципальных служащих администрации Находкинского городского округа, прошедших аттестацию, от общего числа муниципальных служащих, подлежащих аттестации</t>
  </si>
  <si>
    <t>Доля муниципальных служащих администрации Находкинского городского округа, прошедших диспансеризацию, от общего числа муниципальных служащих, подлежащих диспансеризации</t>
  </si>
  <si>
    <t>Отдел муниципальной службы и кадров админимтсрации Находкинского городского округа</t>
  </si>
  <si>
    <t>Количество принятых нормативных правовых актов администрации Находкинского городского округа по обеспечению реализации государственной антикоррупционной политики</t>
  </si>
  <si>
    <t>Доля проектов нормативных правовых актов от общего количества муниципальных нормативных правовых актов, подлежащих коррупционной экспертизе, прошедших антикоррупционную экспертизу</t>
  </si>
  <si>
    <t>Доля устраненных коррупционных факторов в нормативных правовых актах (проектах), прошедших антикоррупционную экспертизу, от общего числа выявленных коррупционных факторов</t>
  </si>
  <si>
    <t>Доля служебных проверок, проведенных по выявленным факторам коррупционных проявлений в органах администрации Находкинского городского округа (в т.ч. на основании опубликованных в СМИ материалах журналистских расследований и авторских материалов)</t>
  </si>
  <si>
    <t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</si>
  <si>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>Количество нормативных правовых актов и других материалов антикоррупционной направленности, размещенных в сети Интернет и других СМИ</t>
  </si>
  <si>
    <t>ВСЕГО</t>
  </si>
  <si>
    <t>Общее количество обращений (запросов) к официальному сайту Находкинского городского округа за год</t>
  </si>
  <si>
    <t>Количество межведомственных запросов в электронном виде</t>
  </si>
  <si>
    <t>Увеличение количества пешеходных переходов, оборудованных светофорами</t>
  </si>
  <si>
    <t>Подпрограмма "Обеспечение жильем молодых семей Находкинского городского округа на 2015-2017 годы и на период до 2020 года"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</si>
  <si>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2015-2017 годы и на период до 2020 года"</t>
  </si>
  <si>
    <t>Основные показатели, характеризующие ход реализации муниципальных программ Находкинского городского округа за 2017 год</t>
  </si>
  <si>
    <t>2017 год</t>
  </si>
  <si>
    <t>Количество разработанных и утвержденных проектов планировки и межевания территорий</t>
  </si>
  <si>
    <t>Количество территорий, на которых разработана и утверждена проектно-сметная документация на строительство дорожной инфраструктуры</t>
  </si>
  <si>
    <t>Количество территорий, на которых разработана и утверждена проектно-сметная документация на строительство инженерной инфраструктуры</t>
  </si>
  <si>
    <t>7.5</t>
  </si>
  <si>
    <t>краевой бюджет (субсидии, субвенции, иные межбюджетные трансферты)</t>
  </si>
  <si>
    <t>Оборудование площадок для забора воды машинами противопожарной службы в районах не обеспеченных централизованным водоснабжением.</t>
  </si>
  <si>
    <t xml:space="preserve">Установка электрических сирен на территории Находкинского городского округа </t>
  </si>
  <si>
    <t xml:space="preserve">Доля технического оснащения единой дежурно-диспетчерской службы Находкинского городского округа для подключения АПК «Безопасный город» </t>
  </si>
  <si>
    <t>процент</t>
  </si>
  <si>
    <t>единиц</t>
  </si>
  <si>
    <t>человек</t>
  </si>
  <si>
    <t>Протяженность поземных ливневых коллекторов,  в отношении которых произведено восстановление пропускной способности</t>
  </si>
  <si>
    <t>Протяженность ливневой канализации открытого типа, в отношении которой произведен ремонт</t>
  </si>
  <si>
    <t>услуг</t>
  </si>
  <si>
    <t>Количество статей, публикаций, видеоматериалов размещенных в средствах массовой информации, освещающих деятельность МФЦ за год</t>
  </si>
  <si>
    <t xml:space="preserve">краевой бюджет  (субсидии, субвенции, иные межбюджетные трансферты)   </t>
  </si>
  <si>
    <t xml:space="preserve">Финансовое управление администрации Находкинского городского округа </t>
  </si>
  <si>
    <t>Темп роста муниципального долга</t>
  </si>
  <si>
    <t>Муниципальная программа «Формирование современной городской среды Находкинского городского округа на 2017 год»</t>
  </si>
  <si>
    <t>18</t>
  </si>
  <si>
    <t xml:space="preserve">Количество благоустроенных дворовых территорий многоквартирных домов </t>
  </si>
  <si>
    <t xml:space="preserve">Количество благоустроенных муниципальных территорий общего пользования (скверов) </t>
  </si>
  <si>
    <t>Площадь благоустроенных дворовых территорий многоквартирных домов</t>
  </si>
  <si>
    <t>Площадь благоустроенных муниципальных территорий общего пользования (скверов)</t>
  </si>
  <si>
    <t>Прирост количества сельских населенных пунктов обеспеченных автомобильными дорогами общего пользования местного значения , соответствующими нормативным требованиям к транспортно- эксплуатационным показателям в результате проведенной реконструкции дорог</t>
  </si>
  <si>
    <t>Количество отремонтированных лестниц, расположенных на территории общего пользования к 2017 году</t>
  </si>
  <si>
    <t>Количество потребленной электроэнергии уличного освещения до 2017 года</t>
  </si>
  <si>
    <t>Удельный вес расходов бюджета Находкинского городского округа, формируемых в рамках муниципальных программ Находкинского городского округа в общем объеме расходов бюджета Находкинского городского округа (без учета утвержденного объема безвозмездных поступлений из бюджетов вышестоящих уровней)</t>
  </si>
  <si>
    <t>Уровень долговой нагрузки на бюджет Находкинского городского округа</t>
  </si>
  <si>
    <t>&lt;=30</t>
  </si>
  <si>
    <t>&lt;= 15</t>
  </si>
  <si>
    <t>тыс. руб.</t>
  </si>
  <si>
    <t>да/нет
(1/0)</t>
  </si>
  <si>
    <t>0,99-высока</t>
  </si>
  <si>
    <t>Основные показатели, характеризующие ход реализации муниципальных программ Находкинского городского округа за весь период реализации с 2015-2017 годы</t>
  </si>
  <si>
    <t>0,99-высокая</t>
  </si>
  <si>
    <t>2</t>
  </si>
  <si>
    <t>0,74-удовлетворительная</t>
  </si>
  <si>
    <t>0,85-средняя</t>
  </si>
  <si>
    <t>0,29-неудовлетворительная</t>
  </si>
  <si>
    <t>0,91-высокая</t>
  </si>
  <si>
    <t>Актуальность муниципальных правовых актов (расходных обязательств), являющихся основанием для включения в реестр расходных обязательств Находкинского городского округа</t>
  </si>
  <si>
    <t>Актуальность правовых актов Находкинского городского округа в сфере бюджетного процесса в целях приведения их в соответствие с действующим бюджетным законодательством</t>
  </si>
  <si>
    <t>Исполнение расходных обязательств Находкинского городского округа (без учета утвержденного объема безвозмездных поступлений из бюджетов вышестоящих уровней)</t>
  </si>
  <si>
    <t>Доля просроченной кредиторской задолженности бюджета Находкинского городского округа в общем объеме расходов бюджета Находкинского городского округа</t>
  </si>
  <si>
    <t>Просроченная кредиторская задолженность по заработной плате и начислениям на выплаты по оплате труда</t>
  </si>
  <si>
    <t>Просроченная кредиторская задолженность по коммунальным услугам</t>
  </si>
  <si>
    <t>Доля дебиторской задолженности бюджета Находкинского городского округа в общем годовом объеме расходов бюджета Находкинского городского округа</t>
  </si>
  <si>
    <t>Отношение объема расходов на обслуживание муниципального долга Находкинского городского округа к объему расходов бюджета Находкинского городского округа, за исключением расходов, которые осуществляются за счет субвенций, предоставляемых из краевого бюджета</t>
  </si>
  <si>
    <t>Просроченная задолженность по долговым обязательствам Находкинского городского округа</t>
  </si>
  <si>
    <t>Исполнение бюджета Находкинского городского округа по налоговым и неналоговым доходам</t>
  </si>
  <si>
    <t>Проведение ежеквартального анализа исполнения бюджета по налоговым и неналоговым доходам</t>
  </si>
  <si>
    <t>Число неэффективных муниципальных программ</t>
  </si>
  <si>
    <t>Доля муниципальных учреждений, муниципальные задания которых составлены на основании ведомственных перечней муниципальных услуг</t>
  </si>
  <si>
    <t>Удельный вес муниципальных учреждений, выполнивших муниципальное задание на 100%, в общем количестве муниципальных учреждений, которым установлены муниципальные задания</t>
  </si>
  <si>
    <t>Доля муниципальных учреждений муниципального образования, информация о деятельности которых за отчетный финансовый год опубликована на официальном сайте для размещения информации о государственных (муниципальных) учреждениях (www.bus.gov.ru)</t>
  </si>
  <si>
    <t>Доля главных распорядителей бюджетных средств, использующих автоматизированную систему планирования бюджета</t>
  </si>
  <si>
    <t>&lt;=1</t>
  </si>
  <si>
    <t>&gt;=60</t>
  </si>
  <si>
    <t>0,89-средняя</t>
  </si>
  <si>
    <t>0,90-высокая</t>
  </si>
  <si>
    <t>0,94-высокая</t>
  </si>
  <si>
    <t>0,77-средняя</t>
  </si>
  <si>
    <t>0,79-средняя</t>
  </si>
  <si>
    <t>0,68-удовлетворительная</t>
  </si>
  <si>
    <t>0,86-средняя</t>
  </si>
  <si>
    <t>3.1</t>
  </si>
  <si>
    <t>3.2</t>
  </si>
  <si>
    <t>6.1</t>
  </si>
  <si>
    <t>6.2</t>
  </si>
  <si>
    <t>6.3</t>
  </si>
  <si>
    <t>Подпрограмма "Переселение граждан из аварийного жилищного фонда Находкинского городского округа признанного таковым до 01.01.2012 года" на 2013-2018 годы</t>
  </si>
  <si>
    <t>Отдельное мероприятие  "Завершение переселения граждан из аварийного жилищного фонда за счет субсидий из краевого бюджета"муниципальной программы "Обеспечение доступным жильем жителей Находкинского городского округа  на 2015-2017 годы и на период до 2020 года"</t>
  </si>
  <si>
    <t>Всего за весь период реализации</t>
  </si>
  <si>
    <t>Целевые показатели (индикаторы)</t>
  </si>
  <si>
    <t>Изготовление памяток (листовок) по противопожарной тематике</t>
  </si>
  <si>
    <t>Изготовление и размещение баннеров наглядной противопожарной агитации на рекламных стендах</t>
  </si>
  <si>
    <t>Отдельные мероприятия муниципальной программы "Развитие культуры в Находкинском городском округе" на 2015-2018 годы</t>
  </si>
  <si>
    <t>Муниципальная программа "Развитие жилищно-коммунального хозяйства м создание комфортной среды обитания населения Находкинского городского округа" на 2015-2017 годы</t>
  </si>
  <si>
    <t>Доля оснащенности МБУК музыкальными инструментами, световым и техническим оборудованием, реквизитом, сценическими костюмами от общего количества учреждений культуры НГО</t>
  </si>
  <si>
    <t>число поддержанных администрацией Находкинского городского округа социально значимых инициатив некоммерческих организаций.</t>
  </si>
  <si>
    <t>Степень удовлетворенности населения Находкинского городского округа качеством предоставляемых образовательных услуг</t>
  </si>
  <si>
    <t>Дефицит педагогических работников в муниципальных образовательных учреждениях Находкинского городского округа</t>
  </si>
  <si>
    <t>Доля детей в возрасте 1 - 6 лет, получающих дошкольную образовательную услугу и (или) услугу по содержанию в муниципальных образовательных учреждениях, в общей численности детей в возрасте 1 - 6 лет</t>
  </si>
  <si>
    <t>Доля детей в возрасте 1 - 6 лет, стоящих на учете для определения в муниципальные дошкольные образовательные учреждения, в общей численности детей Находкинского городского округа в возрасте 1 - 6 лет</t>
  </si>
  <si>
    <t>Доля обучающихся муниципальных бюджетных общеобразовательных учреждений Находкинского городского округа,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t>
  </si>
  <si>
    <t>Доля выпускников муниципальных бюджетных общеобразовательных учреждений Находкинского городского округа, не получивших аттестат о среднем общем образовании, в общей численности выпускников муниципальных бюджетных общеобразовательных учреждений Находкинского городского округа</t>
  </si>
  <si>
    <t>Доля муниципальных бюджетных общеобразовательных учреждений Находкинского городского округа, соответствующих требованиям федеральных государственных образовательных стандартов</t>
  </si>
  <si>
    <t xml:space="preserve">Доля обучающихся общеобразовательных учреждений Находкинского городского округа, охваченных различными видами отдыха, оздоровления и занятости, от общего числа обучающихся муниципальных общеобразовательных учреждений Находкинского городского округа в возрасте от 7 до 17 лет </t>
  </si>
  <si>
    <t>Доля молодых специалистов, поступивших на работу в муниципальные образовательные учреждения Находкинского городского округа, в общей численности педагогических работников муниципальных образовательных учреждений</t>
  </si>
  <si>
    <t>Доля педагогических работников муниципальных образовательных учреждений Находкинского городского округа, в общей численности педагогических работников муниципальных образовательных учреждений, аттестованных на первую и высшую квалификационные категории</t>
  </si>
  <si>
    <t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общественных объединений</t>
  </si>
  <si>
    <t>Протяженность дорог общего пользования местного значения с твердым покрытием, в отношении которых произведен ремонт.</t>
  </si>
  <si>
    <t>тыс. кв. м</t>
  </si>
  <si>
    <t>Количество граждан переселенных из аварийного жилищного фонда в благоустроенные жилые помещения и собственников помещений, получивших выкупную цену за изымаемые жилые помещения</t>
  </si>
  <si>
    <t>Количество расселенных либо выкупленных жилых помещений в аварийных домах</t>
  </si>
  <si>
    <t>Общая площадь расселенных либо выкупленных жилых помещений в аварийных домах</t>
  </si>
  <si>
    <t>Количество отремонтированных придомовых территорий (внутридомовых проездов, ливнестоков и подпорных стенок) к 2017 году</t>
  </si>
  <si>
    <t>Количество газа необходимое для бесперебойной работы вечного огня на памятнике "Победы" до 2017 года</t>
  </si>
  <si>
    <t>Объем бытового мусора вывозимый с территорий муниципальных пляжей до 2017 году</t>
  </si>
  <si>
    <t>Количество территории общественных кладбищ требующих ежегодного содержания и озеленения</t>
  </si>
  <si>
    <t>тыс. кВт/ч</t>
  </si>
  <si>
    <t>куб. м</t>
  </si>
  <si>
    <t>теплоснабжения</t>
  </si>
  <si>
    <t>водоснабжения</t>
  </si>
  <si>
    <t>водоотведения</t>
  </si>
  <si>
    <t>электроснабжения</t>
  </si>
  <si>
    <t>Количество канализационных колодцев отремонтированных к 2017 году</t>
  </si>
  <si>
    <t>Количество очистных сооружений канализации отремонтированных к 2017 году</t>
  </si>
  <si>
    <t>Количество канализационных насосных станций модернизированных к 2017 году</t>
  </si>
  <si>
    <t>Оборудование площадок для забора воды машинами противопожарной службы в районах не обеспеченных централизованным водоснабжением</t>
  </si>
  <si>
    <t>Установка электрических сирен на территории Находкинского городского округа</t>
  </si>
  <si>
    <t>Доля технического оснащения единой дежурно-диспетчерской службы Находкинского городского округа для подключения АПК "Безопасный город"</t>
  </si>
  <si>
    <t>Доля населения, систематически занимающегося физической культурой и спортом</t>
  </si>
  <si>
    <t>Доля населения, участвующего в муниципальных официальных физкультурных и спортивных мероприятиях, проводимых на территории НГО</t>
  </si>
  <si>
    <t>Обеспеченность населения НГО спортсооружениями, в том числе:</t>
  </si>
  <si>
    <t>Доля обучающихся, систематически занимающихся физической культурой и спортом</t>
  </si>
  <si>
    <t>Количество объектов туристской сферы</t>
  </si>
  <si>
    <t>Количество субъектов малого и среднего предпринимательства на 10 тысяч чел. населения</t>
  </si>
  <si>
    <t>Доля населения Находкинского городского округа, имеющего доступ к получению государственных и муниципальных услуг по принципу "одного окна" в МФЦ (из расчета "одно окно" на 5000 населения Находкинского городского округа)</t>
  </si>
  <si>
    <t>Доля специалистов МФЦ, прошедших обучение особенностям предоставления государственных и муниципальных услуг по принципу "одного окна", от общего числа специалистов МФЦ, осуществляющих прием заявителей</t>
  </si>
  <si>
    <t>Среднее количество обращений за получением государственных и муниципальных услуг в год.</t>
  </si>
  <si>
    <t>Количество граждан зарегистрированных и получивших подтвержденную учетную запись в федеральной государственной информационной системе "Единая система идентификации и аутентификации в инфраструктуре, обеспечивающей информационно-технологическое взаимодействие информационных систем, используемых для предоставления государственных и муниципальных услуг в электронной форме"</t>
  </si>
  <si>
    <t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N 114-ФЗ "О противодействии экстремистской деятельности"</t>
  </si>
  <si>
    <t>Количество объединений</t>
  </si>
  <si>
    <t>Количество акций</t>
  </si>
  <si>
    <t>Количество материалов</t>
  </si>
  <si>
    <t>Количество заседаний</t>
  </si>
  <si>
    <t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профессиональное образование в форме профессиональной переподготовки</t>
  </si>
  <si>
    <t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профессиональное образование в форме повышения квалификации (в течение последних пяти лет)</t>
  </si>
  <si>
    <t>Доля представленных муниципальными служащими, включенными в перечень, утвержденный решением Думы Находкинского городского округа от 21 июня 2013 года N 212-НПА, сведений о доходах, расходах, об имуществе и обязательствах имущественного характера</t>
  </si>
  <si>
    <t>Доля руководителей муниципальных учреждений Находкинского городского округа, представивших сведения о доходах, расходах, об имуществе и обязательствах имущественного характера</t>
  </si>
  <si>
    <t>да/нет (1/0)</t>
  </si>
  <si>
    <t>Размещение информации "Бюджет для граждан" на официальном сайте Находкинского городского округа (www.nakhodka-city.ru)</t>
  </si>
  <si>
    <t>Доля муниципальных учреждений, которые обеспечены доступом к работе в автоматизированных программных комплексах</t>
  </si>
  <si>
    <t>Удельный вес муниципальных учреждений, охваченных финансовым контролем, в общем объеме муниципальных учреждений Находкинского городского округа</t>
  </si>
  <si>
    <t>Доля среднесписочной численности работников (без внешних совместителей) малых и средних предпр. в среднесписочной числ. работников (без внешних совместителей) всех предприятий и организаций</t>
  </si>
  <si>
    <t xml:space="preserve">Количество градждан, получивших дополнительные меры социальной поддержки, в виде материальной помощи, в связи с праздничными и памятными датами в порядке, предусмотренном администрацией Находкинского городского округа </t>
  </si>
  <si>
    <t>Увеличение численности граждан принимающих участие в городских мероприятиях, направленных на сохранение духовно-нравственных ценностей и увеличение социальной активности</t>
  </si>
  <si>
    <t>куб.м.</t>
  </si>
  <si>
    <t>Количество  объектов дорожно-транспортной инфраструктуры Находкинского городского округа, на которых выполнены мероприятия по обеспечению беспрепятственного доступа для инвалидов и других маломобильных групп населения.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</si>
  <si>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</si>
  <si>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Муниципальная программа "Информатизация администрации Находкинского городского округа" на 2015-2017 годы</t>
  </si>
  <si>
    <t>Подпрограмма "Поддержка и развитие народного самодеятельного художественного творчества и зрелищных искусств Находкинского городского округа" на 2015 - 2018 годы</t>
  </si>
  <si>
    <t>Подпрограмма "Формирование доступной среды жизнедеятельности для инвалидов и других маломобильных групп населения Находкинского городского округа" на 2015 - 2017 годы.</t>
  </si>
  <si>
    <t>Муниципальная программа "Развитие муниципальной службы в администрации Находкинского городского округа на 2012-2016 годы"</t>
  </si>
  <si>
    <t>Муниципальная программа «Управление муниципальными финансами Находкинского городского округа на 2017-2021 годы»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</si>
</sst>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#,##0.00_р_."/>
    <numFmt numFmtId="165" formatCode="0.0"/>
    <numFmt numFmtId="166" formatCode="#,##0.0"/>
    <numFmt numFmtId="167" formatCode="#,##0.0_ ;\-#,##0.0\ "/>
  </numFmts>
  <fonts count="12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3"/>
      <name val="Times New Roman"/>
      <family val="1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strike/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</cellStyleXfs>
  <cellXfs count="859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1" fillId="2" borderId="4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" fontId="2" fillId="0" borderId="6" xfId="0" applyNumberFormat="1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1" fillId="0" borderId="32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0" xfId="0" applyFont="1" applyFill="1" applyBorder="1" applyAlignment="1">
      <alignment vertical="top" wrapText="1"/>
    </xf>
    <xf numFmtId="0" fontId="1" fillId="0" borderId="34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top" wrapText="1"/>
    </xf>
    <xf numFmtId="0" fontId="2" fillId="0" borderId="36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2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45" xfId="0" applyFont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51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vertical="top" wrapText="1"/>
    </xf>
    <xf numFmtId="165" fontId="1" fillId="0" borderId="49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right"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37" xfId="0" applyNumberFormat="1" applyFont="1" applyFill="1" applyBorder="1" applyAlignment="1">
      <alignment horizontal="right" vertical="center" wrapText="1"/>
    </xf>
    <xf numFmtId="2" fontId="2" fillId="0" borderId="3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 vertical="center" wrapText="1"/>
    </xf>
    <xf numFmtId="2" fontId="1" fillId="0" borderId="28" xfId="0" applyNumberFormat="1" applyFont="1" applyFill="1" applyBorder="1" applyAlignment="1">
      <alignment horizontal="right" vertical="center" wrapText="1"/>
    </xf>
    <xf numFmtId="2" fontId="1" fillId="0" borderId="11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right" vertical="center" wrapText="1"/>
    </xf>
    <xf numFmtId="2" fontId="2" fillId="0" borderId="29" xfId="0" applyNumberFormat="1" applyFont="1" applyFill="1" applyBorder="1" applyAlignment="1">
      <alignment horizontal="right" vertical="center" wrapText="1"/>
    </xf>
    <xf numFmtId="2" fontId="2" fillId="0" borderId="3" xfId="0" applyNumberFormat="1" applyFont="1" applyFill="1" applyBorder="1" applyAlignment="1">
      <alignment horizontal="right" vertical="center" wrapText="1"/>
    </xf>
    <xf numFmtId="2" fontId="1" fillId="0" borderId="29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2" fontId="1" fillId="0" borderId="50" xfId="0" applyNumberFormat="1" applyFont="1" applyFill="1" applyBorder="1" applyAlignment="1">
      <alignment horizontal="right" vertical="center" wrapText="1"/>
    </xf>
    <xf numFmtId="2" fontId="1" fillId="0" borderId="8" xfId="0" applyNumberFormat="1" applyFont="1" applyFill="1" applyBorder="1" applyAlignment="1">
      <alignment horizontal="right" vertical="center" wrapText="1"/>
    </xf>
    <xf numFmtId="2" fontId="1" fillId="0" borderId="13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wrapText="1"/>
    </xf>
    <xf numFmtId="4" fontId="4" fillId="0" borderId="1" xfId="0" applyNumberFormat="1" applyFont="1" applyBorder="1" applyAlignment="1">
      <alignment horizontal="right" vertical="center" wrapText="1"/>
    </xf>
    <xf numFmtId="2" fontId="4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4" fontId="5" fillId="0" borderId="2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2" fontId="5" fillId="0" borderId="32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1" fontId="5" fillId="0" borderId="32" xfId="0" applyNumberFormat="1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top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6" fillId="0" borderId="52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vertical="top"/>
    </xf>
    <xf numFmtId="0" fontId="6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vertical="top"/>
    </xf>
    <xf numFmtId="4" fontId="6" fillId="0" borderId="28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5" fontId="5" fillId="0" borderId="46" xfId="0" applyNumberFormat="1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4" fontId="6" fillId="0" borderId="50" xfId="0" applyNumberFormat="1" applyFont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3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4" fontId="5" fillId="0" borderId="0" xfId="0" applyNumberFormat="1" applyFont="1"/>
    <xf numFmtId="4" fontId="5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/>
    </xf>
    <xf numFmtId="4" fontId="5" fillId="0" borderId="0" xfId="0" applyNumberFormat="1" applyFont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4" fontId="5" fillId="0" borderId="26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4" fontId="6" fillId="0" borderId="2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horizontal="center" vertical="center" wrapText="1"/>
    </xf>
    <xf numFmtId="4" fontId="5" fillId="0" borderId="26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4" fontId="5" fillId="0" borderId="30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4" fontId="5" fillId="0" borderId="28" xfId="0" applyNumberFormat="1" applyFont="1" applyFill="1" applyBorder="1" applyAlignment="1">
      <alignment horizontal="center" vertical="center"/>
    </xf>
    <xf numFmtId="0" fontId="5" fillId="0" borderId="32" xfId="0" applyFont="1" applyFill="1" applyBorder="1" applyAlignment="1">
      <alignment vertical="center" wrapText="1"/>
    </xf>
    <xf numFmtId="0" fontId="6" fillId="0" borderId="16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32" xfId="0" applyNumberFormat="1" applyFont="1" applyFill="1" applyBorder="1" applyAlignment="1">
      <alignment horizontal="center"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5" fillId="0" borderId="11" xfId="0" applyFont="1" applyFill="1" applyBorder="1" applyAlignment="1">
      <alignment horizontal="left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2" fontId="5" fillId="0" borderId="37" xfId="0" applyNumberFormat="1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165" fontId="5" fillId="0" borderId="1" xfId="0" applyNumberFormat="1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vertical="center" wrapText="1"/>
    </xf>
    <xf numFmtId="4" fontId="6" fillId="0" borderId="31" xfId="0" applyNumberFormat="1" applyFont="1" applyFill="1" applyBorder="1" applyAlignment="1">
      <alignment horizontal="center" vertical="center"/>
    </xf>
    <xf numFmtId="4" fontId="5" fillId="0" borderId="29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justify" vertical="center" wrapText="1"/>
    </xf>
    <xf numFmtId="4" fontId="6" fillId="0" borderId="30" xfId="0" applyNumberFormat="1" applyFont="1" applyFill="1" applyBorder="1" applyAlignment="1">
      <alignment horizontal="center" vertical="center"/>
    </xf>
    <xf numFmtId="0" fontId="5" fillId="0" borderId="3" xfId="0" applyFont="1" applyBorder="1" applyAlignment="1">
      <alignment horizontal="justify" vertical="center" wrapText="1"/>
    </xf>
    <xf numFmtId="1" fontId="5" fillId="0" borderId="3" xfId="0" applyNumberFormat="1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justify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165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165" fontId="5" fillId="0" borderId="11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3" fontId="5" fillId="0" borderId="1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42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 wrapText="1"/>
    </xf>
    <xf numFmtId="4" fontId="6" fillId="0" borderId="64" xfId="0" applyNumberFormat="1" applyFont="1" applyBorder="1" applyAlignment="1">
      <alignment horizontal="center" vertical="center"/>
    </xf>
    <xf numFmtId="4" fontId="5" fillId="0" borderId="29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3" fontId="5" fillId="0" borderId="22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 shrinkToFit="1"/>
    </xf>
    <xf numFmtId="3" fontId="5" fillId="0" borderId="1" xfId="0" applyNumberFormat="1" applyFont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 wrapText="1"/>
    </xf>
    <xf numFmtId="9" fontId="5" fillId="0" borderId="0" xfId="1" applyFont="1" applyBorder="1" applyAlignment="1">
      <alignment horizontal="left"/>
    </xf>
    <xf numFmtId="0" fontId="5" fillId="0" borderId="1" xfId="0" applyFont="1" applyFill="1" applyBorder="1" applyAlignment="1">
      <alignment horizontal="center" vertical="center" wrapText="1"/>
    </xf>
    <xf numFmtId="4" fontId="5" fillId="0" borderId="22" xfId="0" applyNumberFormat="1" applyFont="1" applyFill="1" applyBorder="1" applyAlignment="1">
      <alignment horizontal="center" vertical="center" wrapText="1"/>
    </xf>
    <xf numFmtId="4" fontId="6" fillId="0" borderId="28" xfId="0" applyNumberFormat="1" applyFont="1" applyFill="1" applyBorder="1" applyAlignment="1">
      <alignment horizontal="center" vertical="center"/>
    </xf>
    <xf numFmtId="4" fontId="5" fillId="0" borderId="28" xfId="0" applyNumberFormat="1" applyFont="1" applyFill="1" applyBorder="1" applyAlignment="1">
      <alignment horizontal="center" vertical="center" wrapText="1"/>
    </xf>
    <xf numFmtId="2" fontId="5" fillId="0" borderId="65" xfId="0" applyNumberFormat="1" applyFont="1" applyFill="1" applyBorder="1" applyAlignment="1">
      <alignment horizontal="center" vertical="center" wrapText="1"/>
    </xf>
    <xf numFmtId="1" fontId="5" fillId="0" borderId="6" xfId="0" applyNumberFormat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165" fontId="5" fillId="0" borderId="28" xfId="0" applyNumberFormat="1" applyFont="1" applyFill="1" applyBorder="1" applyAlignment="1">
      <alignment horizontal="center" vertical="center" wrapText="1"/>
    </xf>
    <xf numFmtId="3" fontId="5" fillId="0" borderId="28" xfId="0" applyNumberFormat="1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3" fontId="5" fillId="0" borderId="6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/>
    </xf>
    <xf numFmtId="166" fontId="5" fillId="0" borderId="1" xfId="0" applyNumberFormat="1" applyFont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45" xfId="0" applyNumberFormat="1" applyFont="1" applyFill="1" applyBorder="1" applyAlignment="1">
      <alignment horizontal="center" vertical="center"/>
    </xf>
    <xf numFmtId="49" fontId="6" fillId="0" borderId="52" xfId="0" applyNumberFormat="1" applyFont="1" applyFill="1" applyBorder="1" applyAlignment="1">
      <alignment vertical="top"/>
    </xf>
    <xf numFmtId="0" fontId="5" fillId="0" borderId="3" xfId="0" applyFont="1" applyFill="1" applyBorder="1" applyAlignment="1">
      <alignment horizontal="left" vertical="center" wrapText="1"/>
    </xf>
    <xf numFmtId="4" fontId="5" fillId="0" borderId="29" xfId="0" applyNumberFormat="1" applyFont="1" applyFill="1" applyBorder="1" applyAlignment="1">
      <alignment horizontal="center" vertical="center" wrapText="1"/>
    </xf>
    <xf numFmtId="166" fontId="5" fillId="0" borderId="29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4" fontId="5" fillId="0" borderId="6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Fill="1" applyBorder="1" applyAlignment="1">
      <alignment horizontal="center" vertical="center" wrapText="1"/>
    </xf>
    <xf numFmtId="4" fontId="5" fillId="0" borderId="28" xfId="0" applyNumberFormat="1" applyFont="1" applyBorder="1" applyAlignment="1">
      <alignment horizontal="center" wrapText="1"/>
    </xf>
    <xf numFmtId="4" fontId="5" fillId="0" borderId="0" xfId="0" applyNumberFormat="1" applyFont="1" applyAlignment="1">
      <alignment wrapText="1"/>
    </xf>
    <xf numFmtId="0" fontId="6" fillId="0" borderId="26" xfId="0" applyFont="1" applyFill="1" applyBorder="1" applyAlignment="1">
      <alignment horizontal="center" vertical="center" wrapText="1"/>
    </xf>
    <xf numFmtId="3" fontId="6" fillId="0" borderId="11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4" fontId="6" fillId="0" borderId="22" xfId="0" applyNumberFormat="1" applyFont="1" applyFill="1" applyBorder="1" applyAlignment="1">
      <alignment horizontal="center" vertical="center" wrapText="1"/>
    </xf>
    <xf numFmtId="4" fontId="6" fillId="0" borderId="3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167" fontId="5" fillId="0" borderId="1" xfId="2" applyNumberFormat="1" applyFont="1" applyFill="1" applyBorder="1" applyAlignment="1">
      <alignment horizontal="center" vertical="center" wrapText="1"/>
    </xf>
    <xf numFmtId="167" fontId="5" fillId="0" borderId="11" xfId="2" applyNumberFormat="1" applyFont="1" applyFill="1" applyBorder="1" applyAlignment="1">
      <alignment horizontal="center" vertical="center" wrapText="1"/>
    </xf>
    <xf numFmtId="4" fontId="6" fillId="0" borderId="54" xfId="0" applyNumberFormat="1" applyFont="1" applyFill="1" applyBorder="1" applyAlignment="1">
      <alignment horizontal="center" vertical="center"/>
    </xf>
    <xf numFmtId="4" fontId="6" fillId="0" borderId="45" xfId="0" applyNumberFormat="1" applyFont="1" applyFill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49" fontId="6" fillId="0" borderId="52" xfId="0" applyNumberFormat="1" applyFont="1" applyFill="1" applyBorder="1" applyAlignment="1">
      <alignment horizontal="center" vertical="top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52" xfId="0" applyFont="1" applyBorder="1" applyAlignment="1">
      <alignment vertical="center" wrapText="1"/>
    </xf>
    <xf numFmtId="4" fontId="5" fillId="0" borderId="22" xfId="0" applyNumberFormat="1" applyFont="1" applyBorder="1" applyAlignment="1">
      <alignment horizontal="center" wrapText="1"/>
    </xf>
    <xf numFmtId="4" fontId="6" fillId="0" borderId="7" xfId="0" applyNumberFormat="1" applyFont="1" applyBorder="1" applyAlignment="1">
      <alignment horizontal="center" vertical="center"/>
    </xf>
    <xf numFmtId="4" fontId="5" fillId="0" borderId="11" xfId="0" applyNumberFormat="1" applyFont="1" applyBorder="1" applyAlignment="1">
      <alignment horizontal="center" wrapText="1"/>
    </xf>
    <xf numFmtId="0" fontId="5" fillId="0" borderId="6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6" fillId="0" borderId="19" xfId="0" applyFont="1" applyFill="1" applyBorder="1" applyAlignment="1">
      <alignment vertical="center" wrapText="1"/>
    </xf>
    <xf numFmtId="4" fontId="6" fillId="0" borderId="30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 shrinkToFit="1"/>
    </xf>
    <xf numFmtId="166" fontId="5" fillId="0" borderId="3" xfId="0" applyNumberFormat="1" applyFont="1" applyBorder="1" applyAlignment="1">
      <alignment horizontal="center" vertical="center"/>
    </xf>
    <xf numFmtId="166" fontId="5" fillId="0" borderId="30" xfId="0" applyNumberFormat="1" applyFont="1" applyFill="1" applyBorder="1" applyAlignment="1">
      <alignment horizontal="center" vertical="center" wrapText="1"/>
    </xf>
    <xf numFmtId="165" fontId="5" fillId="0" borderId="31" xfId="0" applyNumberFormat="1" applyFont="1" applyFill="1" applyBorder="1" applyAlignment="1">
      <alignment horizontal="center" vertical="center" wrapText="1"/>
    </xf>
    <xf numFmtId="165" fontId="5" fillId="0" borderId="30" xfId="0" applyNumberFormat="1" applyFont="1" applyFill="1" applyBorder="1" applyAlignment="1">
      <alignment horizontal="center" vertical="center" wrapText="1"/>
    </xf>
    <xf numFmtId="2" fontId="5" fillId="0" borderId="30" xfId="0" applyNumberFormat="1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 vertical="center" wrapText="1"/>
    </xf>
    <xf numFmtId="2" fontId="5" fillId="0" borderId="29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3" fontId="5" fillId="0" borderId="2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55" xfId="0" applyFont="1" applyBorder="1"/>
    <xf numFmtId="0" fontId="5" fillId="0" borderId="51" xfId="0" applyFont="1" applyBorder="1" applyAlignment="1">
      <alignment horizontal="center" vertical="center"/>
    </xf>
    <xf numFmtId="4" fontId="5" fillId="0" borderId="4" xfId="0" applyNumberFormat="1" applyFont="1" applyFill="1" applyBorder="1" applyAlignment="1">
      <alignment vertical="center" wrapText="1"/>
    </xf>
    <xf numFmtId="0" fontId="5" fillId="0" borderId="1" xfId="0" quotePrefix="1" applyFont="1" applyFill="1" applyBorder="1" applyAlignment="1">
      <alignment vertical="center" wrapText="1"/>
    </xf>
    <xf numFmtId="49" fontId="6" fillId="0" borderId="19" xfId="0" applyNumberFormat="1" applyFont="1" applyFill="1" applyBorder="1" applyAlignment="1">
      <alignment vertical="top"/>
    </xf>
    <xf numFmtId="165" fontId="5" fillId="0" borderId="50" xfId="0" applyNumberFormat="1" applyFont="1" applyFill="1" applyBorder="1" applyAlignment="1">
      <alignment vertical="center" wrapText="1"/>
    </xf>
    <xf numFmtId="1" fontId="5" fillId="0" borderId="28" xfId="0" applyNumberFormat="1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1" fillId="0" borderId="54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16" fontId="1" fillId="0" borderId="22" xfId="0" applyNumberFormat="1" applyFont="1" applyFill="1" applyBorder="1" applyAlignment="1">
      <alignment horizontal="center" vertical="center" wrapText="1"/>
    </xf>
    <xf numFmtId="16" fontId="1" fillId="0" borderId="26" xfId="0" applyNumberFormat="1" applyFont="1" applyFill="1" applyBorder="1" applyAlignment="1">
      <alignment horizontal="center" vertical="center" wrapText="1"/>
    </xf>
    <xf numFmtId="16" fontId="1" fillId="0" borderId="28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3" xfId="0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5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49" fontId="6" fillId="0" borderId="24" xfId="0" applyNumberFormat="1" applyFont="1" applyBorder="1" applyAlignment="1">
      <alignment horizontal="center" vertical="top"/>
    </xf>
    <xf numFmtId="165" fontId="5" fillId="0" borderId="53" xfId="0" applyNumberFormat="1" applyFont="1" applyBorder="1" applyAlignment="1">
      <alignment horizontal="center"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top"/>
    </xf>
    <xf numFmtId="0" fontId="5" fillId="0" borderId="4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top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60" xfId="0" applyNumberFormat="1" applyFont="1" applyBorder="1" applyAlignment="1">
      <alignment horizontal="center" vertical="center" wrapText="1"/>
    </xf>
    <xf numFmtId="165" fontId="5" fillId="0" borderId="6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165" fontId="5" fillId="0" borderId="53" xfId="0" applyNumberFormat="1" applyFont="1" applyFill="1" applyBorder="1" applyAlignment="1">
      <alignment horizontal="center" vertical="center" wrapText="1"/>
    </xf>
    <xf numFmtId="165" fontId="5" fillId="0" borderId="60" xfId="0" applyNumberFormat="1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center" vertical="top"/>
    </xf>
    <xf numFmtId="49" fontId="6" fillId="0" borderId="62" xfId="0" applyNumberFormat="1" applyFont="1" applyBorder="1" applyAlignment="1">
      <alignment horizontal="center" vertical="top"/>
    </xf>
    <xf numFmtId="0" fontId="5" fillId="0" borderId="39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6" fillId="0" borderId="53" xfId="0" applyNumberFormat="1" applyFont="1" applyFill="1" applyBorder="1" applyAlignment="1">
      <alignment horizontal="center" vertical="center" wrapText="1"/>
    </xf>
    <xf numFmtId="165" fontId="6" fillId="0" borderId="64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5" fillId="0" borderId="64" xfId="0" applyNumberFormat="1" applyFont="1" applyBorder="1" applyAlignment="1">
      <alignment horizontal="center" vertical="center" wrapText="1"/>
    </xf>
    <xf numFmtId="4" fontId="5" fillId="0" borderId="54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4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53" xfId="0" applyNumberFormat="1" applyFont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center" vertical="center" wrapText="1"/>
    </xf>
    <xf numFmtId="4" fontId="5" fillId="0" borderId="64" xfId="0" applyNumberFormat="1" applyFont="1" applyBorder="1" applyAlignment="1">
      <alignment horizontal="center" vertical="center" wrapText="1"/>
    </xf>
    <xf numFmtId="165" fontId="5" fillId="3" borderId="53" xfId="0" applyNumberFormat="1" applyFont="1" applyFill="1" applyBorder="1" applyAlignment="1">
      <alignment horizontal="center" vertical="center" wrapText="1"/>
    </xf>
    <xf numFmtId="165" fontId="5" fillId="3" borderId="50" xfId="0" applyNumberFormat="1" applyFont="1" applyFill="1" applyBorder="1" applyAlignment="1">
      <alignment horizontal="center" vertical="center" wrapText="1"/>
    </xf>
    <xf numFmtId="2" fontId="5" fillId="0" borderId="5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6" fillId="0" borderId="59" xfId="0" applyNumberFormat="1" applyFont="1" applyBorder="1" applyAlignment="1">
      <alignment horizontal="center" vertical="top"/>
    </xf>
    <xf numFmtId="49" fontId="6" fillId="0" borderId="43" xfId="0" applyNumberFormat="1" applyFont="1" applyBorder="1" applyAlignment="1">
      <alignment horizontal="center" vertical="top"/>
    </xf>
    <xf numFmtId="49" fontId="6" fillId="0" borderId="33" xfId="0" applyNumberFormat="1" applyFont="1" applyBorder="1" applyAlignment="1">
      <alignment horizontal="center" vertical="top"/>
    </xf>
    <xf numFmtId="0" fontId="6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49" fontId="6" fillId="0" borderId="23" xfId="0" applyNumberFormat="1" applyFont="1" applyFill="1" applyBorder="1" applyAlignment="1">
      <alignment horizontal="center" vertical="top"/>
    </xf>
    <xf numFmtId="49" fontId="6" fillId="0" borderId="25" xfId="0" applyNumberFormat="1" applyFont="1" applyFill="1" applyBorder="1" applyAlignment="1">
      <alignment horizontal="center" vertical="top"/>
    </xf>
    <xf numFmtId="49" fontId="6" fillId="0" borderId="24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top"/>
    </xf>
    <xf numFmtId="49" fontId="6" fillId="0" borderId="18" xfId="0" applyNumberFormat="1" applyFont="1" applyFill="1" applyBorder="1" applyAlignment="1">
      <alignment horizontal="center" vertical="top"/>
    </xf>
    <xf numFmtId="49" fontId="6" fillId="0" borderId="10" xfId="0" applyNumberFormat="1" applyFont="1" applyFill="1" applyBorder="1" applyAlignment="1">
      <alignment horizontal="center" vertical="top"/>
    </xf>
    <xf numFmtId="0" fontId="5" fillId="0" borderId="11" xfId="0" applyFont="1" applyFill="1" applyBorder="1" applyAlignment="1">
      <alignment horizontal="center" vertical="center" wrapText="1"/>
    </xf>
    <xf numFmtId="165" fontId="5" fillId="0" borderId="64" xfId="0" applyNumberFormat="1" applyFont="1" applyFill="1" applyBorder="1" applyAlignment="1">
      <alignment horizontal="center" vertic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49" fontId="6" fillId="0" borderId="61" xfId="0" applyNumberFormat="1" applyFont="1" applyFill="1" applyBorder="1" applyAlignment="1">
      <alignment horizontal="center" vertical="top"/>
    </xf>
    <xf numFmtId="49" fontId="6" fillId="0" borderId="62" xfId="0" applyNumberFormat="1" applyFont="1" applyFill="1" applyBorder="1" applyAlignment="1">
      <alignment horizontal="center" vertical="top"/>
    </xf>
    <xf numFmtId="2" fontId="5" fillId="0" borderId="26" xfId="0" applyNumberFormat="1" applyFont="1" applyFill="1" applyBorder="1" applyAlignment="1">
      <alignment horizontal="center" vertical="center" wrapText="1"/>
    </xf>
    <xf numFmtId="2" fontId="5" fillId="0" borderId="28" xfId="0" applyNumberFormat="1" applyFont="1" applyFill="1" applyBorder="1" applyAlignment="1">
      <alignment horizontal="center" vertical="center" wrapText="1"/>
    </xf>
    <xf numFmtId="2" fontId="5" fillId="0" borderId="6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0" borderId="64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top"/>
    </xf>
    <xf numFmtId="0" fontId="5" fillId="0" borderId="53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0" fontId="6" fillId="0" borderId="42" xfId="0" applyFont="1" applyFill="1" applyBorder="1" applyAlignment="1">
      <alignment horizontal="center" vertical="center" wrapText="1"/>
    </xf>
    <xf numFmtId="0" fontId="6" fillId="0" borderId="47" xfId="0" applyFont="1" applyFill="1" applyBorder="1" applyAlignment="1">
      <alignment horizontal="center" vertical="center" wrapText="1"/>
    </xf>
    <xf numFmtId="0" fontId="6" fillId="0" borderId="49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51" xfId="0" applyFont="1" applyFill="1" applyBorder="1" applyAlignment="1">
      <alignment horizontal="center" vertical="center" wrapText="1"/>
    </xf>
    <xf numFmtId="0" fontId="6" fillId="0" borderId="4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 wrapText="1"/>
    </xf>
    <xf numFmtId="0" fontId="5" fillId="0" borderId="5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49" fontId="6" fillId="0" borderId="21" xfId="0" applyNumberFormat="1" applyFont="1" applyFill="1" applyBorder="1" applyAlignment="1">
      <alignment horizontal="center" vertical="top"/>
    </xf>
    <xf numFmtId="2" fontId="5" fillId="0" borderId="60" xfId="0" applyNumberFormat="1" applyFont="1" applyFill="1" applyBorder="1" applyAlignment="1">
      <alignment horizontal="center" vertical="center" wrapText="1"/>
    </xf>
    <xf numFmtId="4" fontId="5" fillId="0" borderId="53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Fill="1" applyBorder="1" applyAlignment="1">
      <alignment horizontal="center" vertical="center" wrapText="1"/>
    </xf>
    <xf numFmtId="4" fontId="5" fillId="0" borderId="54" xfId="0" applyNumberFormat="1" applyFont="1" applyFill="1" applyBorder="1" applyAlignment="1">
      <alignment horizontal="center" vertical="center" wrapText="1"/>
    </xf>
    <xf numFmtId="4" fontId="5" fillId="0" borderId="41" xfId="0" applyNumberFormat="1" applyFont="1" applyFill="1" applyBorder="1" applyAlignment="1">
      <alignment horizontal="center" vertical="center" wrapText="1"/>
    </xf>
    <xf numFmtId="4" fontId="5" fillId="0" borderId="5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165" fontId="5" fillId="0" borderId="46" xfId="0" applyNumberFormat="1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49" fontId="6" fillId="0" borderId="66" xfId="0" applyNumberFormat="1" applyFont="1" applyFill="1" applyBorder="1" applyAlignment="1">
      <alignment horizontal="center" vertical="top"/>
    </xf>
    <xf numFmtId="49" fontId="6" fillId="0" borderId="67" xfId="0" applyNumberFormat="1" applyFont="1" applyFill="1" applyBorder="1" applyAlignment="1">
      <alignment horizontal="center" vertical="top"/>
    </xf>
    <xf numFmtId="49" fontId="6" fillId="0" borderId="68" xfId="0" applyNumberFormat="1" applyFont="1" applyFill="1" applyBorder="1" applyAlignment="1">
      <alignment horizontal="center" vertical="top"/>
    </xf>
    <xf numFmtId="0" fontId="5" fillId="0" borderId="65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2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4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46" xfId="0" applyFont="1" applyFill="1" applyBorder="1" applyAlignment="1">
      <alignment horizontal="center" vertical="center" wrapText="1"/>
    </xf>
    <xf numFmtId="2" fontId="5" fillId="0" borderId="53" xfId="0" applyNumberFormat="1" applyFont="1" applyFill="1" applyBorder="1" applyAlignment="1">
      <alignment horizontal="center" vertical="center" wrapText="1"/>
    </xf>
    <xf numFmtId="2" fontId="5" fillId="0" borderId="64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26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59" xfId="0" applyNumberFormat="1" applyFont="1" applyFill="1" applyBorder="1" applyAlignment="1">
      <alignment horizontal="center" vertical="top"/>
    </xf>
    <xf numFmtId="49" fontId="6" fillId="0" borderId="43" xfId="0" applyNumberFormat="1" applyFont="1" applyFill="1" applyBorder="1" applyAlignment="1">
      <alignment horizontal="center" vertical="top"/>
    </xf>
    <xf numFmtId="49" fontId="6" fillId="0" borderId="33" xfId="0" applyNumberFormat="1" applyFont="1" applyFill="1" applyBorder="1" applyAlignment="1">
      <alignment horizontal="center" vertical="top"/>
    </xf>
    <xf numFmtId="0" fontId="5" fillId="0" borderId="8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top"/>
    </xf>
    <xf numFmtId="49" fontId="6" fillId="0" borderId="18" xfId="0" applyNumberFormat="1" applyFont="1" applyFill="1" applyBorder="1" applyAlignment="1">
      <alignment horizontal="center" vertical="top" wrapText="1"/>
    </xf>
    <xf numFmtId="165" fontId="6" fillId="0" borderId="44" xfId="0" applyNumberFormat="1" applyFont="1" applyFill="1" applyBorder="1" applyAlignment="1">
      <alignment horizontal="center" vertical="center" wrapText="1"/>
    </xf>
    <xf numFmtId="165" fontId="6" fillId="0" borderId="9" xfId="0" applyNumberFormat="1" applyFont="1" applyFill="1" applyBorder="1" applyAlignment="1">
      <alignment horizontal="center" vertical="center" wrapText="1"/>
    </xf>
    <xf numFmtId="165" fontId="6" fillId="0" borderId="12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22" xfId="0" applyFont="1" applyBorder="1" applyAlignment="1">
      <alignment horizontal="center" wrapText="1"/>
    </xf>
  </cellXfs>
  <cellStyles count="3">
    <cellStyle name="Обычный" xfId="0" builtinId="0"/>
    <cellStyle name="Процентный" xfId="1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1781175</xdr:colOff>
      <xdr:row>215</xdr:row>
      <xdr:rowOff>638175</xdr:rowOff>
    </xdr:from>
    <xdr:ext cx="184731" cy="264560"/>
    <xdr:sp macro="" textlink="">
      <xdr:nvSpPr>
        <xdr:cNvPr id="2" name="TextBox 1"/>
        <xdr:cNvSpPr txBox="1"/>
      </xdr:nvSpPr>
      <xdr:spPr>
        <a:xfrm>
          <a:off x="2028825" y="91087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ru-RU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86;&#1074;&#1086;&#1077;%20&#1086;&#1073;&#1077;&#1089;&#1087;&#1077;&#1095;&#1077;&#1085;&#1080;&#1077;%20&#1087;&#1088;&#1086;&#1075;&#1088;&#1072;&#1084;&#1084;%202015-2017&#1075;&#1075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strahantseva/Desktop/&#1052;&#1086;&#1080;%20&#1076;&#1086;&#1082;&#1091;&#1084;&#1077;&#1085;&#1090;&#1099;/&#1043;&#1054;&#1044;&#1054;&#1042;&#1054;&#1049;%20&#1054;&#1058;&#1063;&#1045;&#1058;%20&#1052;&#1059;&#1053;&#1048;&#1062;&#1048;&#1055;&#1040;&#1051;&#1068;&#1053;&#1067;&#1061;%20&#1055;&#1056;&#1054;&#1043;&#1056;&#1040;&#1052;&#1052;/&#1043;&#1054;&#1044;&#1054;&#1042;&#1054;&#1049;%20&#1054;&#1058;&#1063;&#1045;&#1058;%202015/&#1087;&#1088;&#1080;&#1083;&#1086;&#1078;&#1077;&#1085;&#1080;&#1077;%20&#1082;%20&#1075;&#1086;&#1076;&#1086;&#1074;&#1086;&#1084;&#1091;%20&#1076;&#1086;&#1082;&#1083;&#1072;&#1076;&#1091;%20&#1079;&#1072;%20201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"/>
      <sheetName val="2015-2017"/>
      <sheetName val="муниц.зад"/>
      <sheetName val="Лист1"/>
    </sheetNames>
    <sheetDataSet>
      <sheetData sheetId="0">
        <row r="6">
          <cell r="I6">
            <v>0</v>
          </cell>
        </row>
        <row r="7">
          <cell r="I7">
            <v>0</v>
          </cell>
          <cell r="J7">
            <v>0</v>
          </cell>
        </row>
        <row r="8">
          <cell r="I8">
            <v>4816</v>
          </cell>
          <cell r="J8">
            <v>4674.8779999999997</v>
          </cell>
        </row>
        <row r="31">
          <cell r="I31">
            <v>0</v>
          </cell>
          <cell r="J31">
            <v>0</v>
          </cell>
        </row>
        <row r="32">
          <cell r="I32">
            <v>0</v>
          </cell>
          <cell r="J32">
            <v>0</v>
          </cell>
        </row>
        <row r="33">
          <cell r="I33">
            <v>79055.58</v>
          </cell>
          <cell r="J33">
            <v>79055.25</v>
          </cell>
        </row>
        <row r="47">
          <cell r="I47">
            <v>0</v>
          </cell>
          <cell r="J47">
            <v>0</v>
          </cell>
        </row>
        <row r="49">
          <cell r="I49">
            <v>48225.85</v>
          </cell>
          <cell r="J49">
            <v>48225.680000000008</v>
          </cell>
        </row>
        <row r="63">
          <cell r="I63">
            <v>0</v>
          </cell>
          <cell r="J63">
            <v>0</v>
          </cell>
        </row>
        <row r="65">
          <cell r="I65">
            <v>21791.046999999999</v>
          </cell>
          <cell r="J65">
            <v>21781.721000000001</v>
          </cell>
        </row>
        <row r="73">
          <cell r="I73">
            <v>3952</v>
          </cell>
          <cell r="J73">
            <v>3952</v>
          </cell>
        </row>
        <row r="74">
          <cell r="I74">
            <v>439.11</v>
          </cell>
          <cell r="J74">
            <v>439.11</v>
          </cell>
        </row>
        <row r="75">
          <cell r="I75">
            <v>144858.88</v>
          </cell>
          <cell r="J75">
            <v>144858.13400000002</v>
          </cell>
        </row>
        <row r="86">
          <cell r="I86">
            <v>0</v>
          </cell>
          <cell r="J86">
            <v>0</v>
          </cell>
        </row>
        <row r="87">
          <cell r="I87">
            <v>0</v>
          </cell>
          <cell r="J87">
            <v>0</v>
          </cell>
        </row>
        <row r="88">
          <cell r="I88">
            <v>7741.5</v>
          </cell>
          <cell r="J88">
            <v>7740.0429999999997</v>
          </cell>
        </row>
        <row r="95">
          <cell r="I95">
            <v>1119</v>
          </cell>
          <cell r="J95">
            <v>1094.7380000000001</v>
          </cell>
        </row>
        <row r="102">
          <cell r="I102">
            <v>1294.57</v>
          </cell>
          <cell r="J102">
            <v>1294.57</v>
          </cell>
        </row>
        <row r="103">
          <cell r="I103">
            <v>0</v>
          </cell>
        </row>
        <row r="104">
          <cell r="I104">
            <v>265.14999999999998</v>
          </cell>
          <cell r="J104">
            <v>265.14999999999998</v>
          </cell>
        </row>
        <row r="109">
          <cell r="I109">
            <v>55100</v>
          </cell>
          <cell r="J109">
            <v>52294.100000000006</v>
          </cell>
        </row>
        <row r="110">
          <cell r="I110">
            <v>0</v>
          </cell>
          <cell r="J110">
            <v>0</v>
          </cell>
        </row>
        <row r="121">
          <cell r="I121">
            <v>0</v>
          </cell>
        </row>
        <row r="122">
          <cell r="I122">
            <v>377092.6</v>
          </cell>
          <cell r="J122">
            <v>372452.62999999995</v>
          </cell>
        </row>
        <row r="123">
          <cell r="I123">
            <v>339521.11199999996</v>
          </cell>
          <cell r="J123">
            <v>339133.51799999998</v>
          </cell>
        </row>
        <row r="124">
          <cell r="I124">
            <v>101918.6</v>
          </cell>
          <cell r="J124">
            <v>98959</v>
          </cell>
        </row>
        <row r="135">
          <cell r="I135">
            <v>540752</v>
          </cell>
          <cell r="J135">
            <v>538262.19000000006</v>
          </cell>
        </row>
        <row r="136">
          <cell r="I136">
            <v>313042.65000000002</v>
          </cell>
          <cell r="J136">
            <v>306150.07</v>
          </cell>
        </row>
        <row r="151">
          <cell r="I151">
            <v>166754.91</v>
          </cell>
          <cell r="J151">
            <v>166375.54399999999</v>
          </cell>
        </row>
        <row r="157">
          <cell r="I157">
            <v>1530.6999999999998</v>
          </cell>
          <cell r="J157">
            <v>1530.6999999999998</v>
          </cell>
        </row>
        <row r="167">
          <cell r="I167">
            <v>4615</v>
          </cell>
          <cell r="J167">
            <v>4612.29</v>
          </cell>
        </row>
        <row r="178">
          <cell r="I178">
            <v>68229.81</v>
          </cell>
          <cell r="J178">
            <v>66760.525000000009</v>
          </cell>
        </row>
        <row r="196">
          <cell r="I196">
            <v>190242.47</v>
          </cell>
          <cell r="J196">
            <v>183140.628</v>
          </cell>
        </row>
        <row r="213">
          <cell r="I213">
            <v>0</v>
          </cell>
          <cell r="J213">
            <v>0</v>
          </cell>
        </row>
        <row r="214">
          <cell r="I214">
            <v>0</v>
          </cell>
          <cell r="J214">
            <v>0</v>
          </cell>
        </row>
        <row r="215">
          <cell r="I215">
            <v>0</v>
          </cell>
          <cell r="J215">
            <v>0</v>
          </cell>
        </row>
        <row r="234">
          <cell r="I234">
            <v>4379.32</v>
          </cell>
          <cell r="J234">
            <v>4379.32</v>
          </cell>
        </row>
        <row r="235">
          <cell r="I235">
            <v>6717.54</v>
          </cell>
          <cell r="J235">
            <v>6520.29</v>
          </cell>
        </row>
        <row r="236">
          <cell r="I236">
            <v>10000</v>
          </cell>
          <cell r="J236">
            <v>9822.2440000000006</v>
          </cell>
        </row>
        <row r="248">
          <cell r="I248">
            <v>0</v>
          </cell>
        </row>
        <row r="249">
          <cell r="I249">
            <v>2000</v>
          </cell>
          <cell r="J249">
            <v>0</v>
          </cell>
        </row>
        <row r="250">
          <cell r="I250">
            <v>8339</v>
          </cell>
          <cell r="J250">
            <v>5047.24</v>
          </cell>
        </row>
        <row r="269">
          <cell r="I269">
            <v>97709.433000000005</v>
          </cell>
          <cell r="J269">
            <v>96963.474000000002</v>
          </cell>
        </row>
        <row r="270">
          <cell r="I270">
            <v>26740.73</v>
          </cell>
          <cell r="J270">
            <v>26619.758999999998</v>
          </cell>
        </row>
        <row r="271">
          <cell r="I271">
            <v>43299.527000000002</v>
          </cell>
          <cell r="J271">
            <v>41094.294999999998</v>
          </cell>
        </row>
        <row r="279">
          <cell r="I279">
            <v>302318.02600000001</v>
          </cell>
          <cell r="J279">
            <v>170432.22700000001</v>
          </cell>
        </row>
        <row r="280">
          <cell r="I280">
            <v>70333.532000000007</v>
          </cell>
          <cell r="J280">
            <v>42608.055999999997</v>
          </cell>
        </row>
        <row r="288">
          <cell r="I288">
            <v>0</v>
          </cell>
          <cell r="J288">
            <v>0</v>
          </cell>
        </row>
        <row r="289">
          <cell r="I289">
            <v>0</v>
          </cell>
          <cell r="J289">
            <v>0</v>
          </cell>
        </row>
        <row r="290">
          <cell r="I290">
            <v>59172.296000000002</v>
          </cell>
          <cell r="J290">
            <v>58383.209000000003</v>
          </cell>
        </row>
        <row r="296">
          <cell r="I296">
            <v>0</v>
          </cell>
        </row>
        <row r="297">
          <cell r="I297">
            <v>38216</v>
          </cell>
          <cell r="J297">
            <v>38216</v>
          </cell>
        </row>
        <row r="298">
          <cell r="I298">
            <v>46155.77</v>
          </cell>
          <cell r="J298">
            <v>46155.25</v>
          </cell>
        </row>
        <row r="304">
          <cell r="I304">
            <v>37900</v>
          </cell>
          <cell r="J304">
            <v>37900</v>
          </cell>
        </row>
        <row r="310">
          <cell r="I310">
            <v>30010.803</v>
          </cell>
          <cell r="J310">
            <v>26510.457999999999</v>
          </cell>
        </row>
        <row r="316">
          <cell r="I316">
            <v>14166.403</v>
          </cell>
          <cell r="J316">
            <v>13801.143</v>
          </cell>
        </row>
        <row r="326">
          <cell r="I326">
            <v>266</v>
          </cell>
          <cell r="J326">
            <v>257.84000000000003</v>
          </cell>
        </row>
        <row r="332">
          <cell r="I332">
            <v>1946</v>
          </cell>
          <cell r="J332">
            <v>1937.63</v>
          </cell>
        </row>
        <row r="339">
          <cell r="I339">
            <v>47639</v>
          </cell>
          <cell r="J339">
            <v>46069.470999999998</v>
          </cell>
        </row>
        <row r="355">
          <cell r="I355">
            <v>21350.51</v>
          </cell>
          <cell r="J355">
            <v>21338.399999999998</v>
          </cell>
        </row>
        <row r="371">
          <cell r="I371">
            <v>0</v>
          </cell>
        </row>
        <row r="372">
          <cell r="I372">
            <v>200</v>
          </cell>
          <cell r="J372">
            <v>200</v>
          </cell>
        </row>
        <row r="379">
          <cell r="I379">
            <v>117.146</v>
          </cell>
          <cell r="J379">
            <v>117.146</v>
          </cell>
        </row>
        <row r="380">
          <cell r="I380">
            <v>1000</v>
          </cell>
          <cell r="J380">
            <v>1000</v>
          </cell>
        </row>
        <row r="394">
          <cell r="I394">
            <v>0</v>
          </cell>
        </row>
        <row r="395">
          <cell r="I395">
            <v>28263.38</v>
          </cell>
          <cell r="J395">
            <v>28263.38</v>
          </cell>
        </row>
        <row r="396">
          <cell r="I396">
            <v>22319.31</v>
          </cell>
          <cell r="J396">
            <v>22319.31</v>
          </cell>
        </row>
        <row r="407">
          <cell r="I407">
            <v>20</v>
          </cell>
          <cell r="J407">
            <v>20</v>
          </cell>
        </row>
        <row r="422">
          <cell r="I422">
            <v>1795.82</v>
          </cell>
          <cell r="J422">
            <v>1769.23</v>
          </cell>
        </row>
        <row r="430">
          <cell r="I430">
            <v>28</v>
          </cell>
          <cell r="J430">
            <v>28</v>
          </cell>
        </row>
        <row r="437">
          <cell r="I437">
            <v>43803.056000000004</v>
          </cell>
          <cell r="J437">
            <v>36139.323000000004</v>
          </cell>
        </row>
        <row r="444">
          <cell r="I444">
            <v>7280.25</v>
          </cell>
          <cell r="J444">
            <v>7280.25</v>
          </cell>
        </row>
        <row r="445">
          <cell r="I445">
            <v>1491.1399999999999</v>
          </cell>
          <cell r="J445">
            <v>1491.1399999999999</v>
          </cell>
        </row>
        <row r="446">
          <cell r="I446">
            <v>5582.8110000000006</v>
          </cell>
          <cell r="J446">
            <v>5582.8110000000006</v>
          </cell>
        </row>
      </sheetData>
      <sheetData sheetId="1">
        <row r="104">
          <cell r="T104">
            <v>3211.26</v>
          </cell>
        </row>
        <row r="113">
          <cell r="T113">
            <v>4713.12</v>
          </cell>
          <cell r="U113">
            <v>4165.3500000000004</v>
          </cell>
        </row>
        <row r="391">
          <cell r="T391">
            <v>58950.539999999994</v>
          </cell>
          <cell r="U391">
            <v>58385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2015"/>
      <sheetName val="Приложение 12"/>
      <sheetName val="Приложение "/>
    </sheetNames>
    <sheetDataSet>
      <sheetData sheetId="0" refreshError="1"/>
      <sheetData sheetId="1" refreshError="1"/>
      <sheetData sheetId="2" refreshError="1">
        <row r="5">
          <cell r="H5" t="str">
            <v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v>
          </cell>
        </row>
        <row r="16">
          <cell r="H16" t="str">
    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    </cell>
        </row>
        <row r="21">
          <cell r="H21" t="str">
            <v>Количество документов библиотечного фонда муниципальных библиотек, переведенных в электронную форму</v>
          </cell>
        </row>
        <row r="23">
          <cell r="H23" t="str">
            <v xml:space="preserve">Книговыдача пользователям муниципальных библиотек 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8"/>
  <sheetViews>
    <sheetView zoomScaleNormal="100" workbookViewId="0">
      <pane xSplit="1" ySplit="2" topLeftCell="B165" activePane="bottomRight" state="frozen"/>
      <selection pane="topRight" activeCell="B1" sqref="B1"/>
      <selection pane="bottomLeft" activeCell="A3" sqref="A3"/>
      <selection pane="bottomRight" activeCell="G173" sqref="G173"/>
    </sheetView>
  </sheetViews>
  <sheetFormatPr defaultColWidth="9.140625" defaultRowHeight="15.75" x14ac:dyDescent="0.25"/>
  <cols>
    <col min="1" max="1" width="5.7109375" style="27" customWidth="1"/>
    <col min="2" max="2" width="57" style="1" customWidth="1"/>
    <col min="3" max="3" width="28.7109375" style="1" customWidth="1"/>
    <col min="4" max="4" width="13.7109375" style="1" customWidth="1"/>
    <col min="5" max="5" width="14.85546875" style="1" customWidth="1"/>
    <col min="6" max="6" width="14.85546875" style="165" customWidth="1"/>
    <col min="7" max="7" width="46" style="1" customWidth="1"/>
    <col min="8" max="8" width="14" style="1" customWidth="1"/>
    <col min="9" max="10" width="9.140625" style="1"/>
    <col min="11" max="11" width="13.5703125" style="1" customWidth="1"/>
    <col min="12" max="16384" width="9.140625" style="1"/>
  </cols>
  <sheetData>
    <row r="1" spans="1:11" ht="32.25" customHeight="1" thickBot="1" x14ac:dyDescent="0.3">
      <c r="A1" s="615" t="s">
        <v>63</v>
      </c>
      <c r="B1" s="615"/>
      <c r="C1" s="615"/>
      <c r="D1" s="615"/>
      <c r="E1" s="615"/>
      <c r="F1" s="615"/>
    </row>
    <row r="2" spans="1:11" ht="82.9" customHeight="1" thickBot="1" x14ac:dyDescent="0.3">
      <c r="A2" s="28" t="s">
        <v>1</v>
      </c>
      <c r="B2" s="29" t="s">
        <v>0</v>
      </c>
      <c r="C2" s="29" t="s">
        <v>172</v>
      </c>
      <c r="D2" s="29" t="s">
        <v>26</v>
      </c>
      <c r="E2" s="29" t="s">
        <v>27</v>
      </c>
      <c r="F2" s="148" t="s">
        <v>25</v>
      </c>
      <c r="G2" s="86" t="s">
        <v>81</v>
      </c>
      <c r="H2" s="29" t="s">
        <v>75</v>
      </c>
      <c r="I2" s="29" t="s">
        <v>76</v>
      </c>
      <c r="J2" s="29" t="s">
        <v>77</v>
      </c>
      <c r="K2" s="30" t="s">
        <v>78</v>
      </c>
    </row>
    <row r="3" spans="1:11" s="3" customFormat="1" ht="47.25" x14ac:dyDescent="0.2">
      <c r="A3" s="593" t="s">
        <v>2</v>
      </c>
      <c r="B3" s="52" t="s">
        <v>30</v>
      </c>
      <c r="C3" s="597" t="s">
        <v>37</v>
      </c>
      <c r="D3" s="53">
        <f>D4+D5+D6+D7+D8</f>
        <v>4723.3100000000004</v>
      </c>
      <c r="E3" s="53">
        <v>4555.01</v>
      </c>
      <c r="F3" s="149">
        <f>E3/D3*100</f>
        <v>96.436820788811232</v>
      </c>
      <c r="G3" s="82"/>
      <c r="H3" s="83"/>
      <c r="I3" s="83"/>
      <c r="J3" s="54"/>
      <c r="K3" s="85"/>
    </row>
    <row r="4" spans="1:11" s="3" customFormat="1" ht="94.5" x14ac:dyDescent="0.2">
      <c r="A4" s="593"/>
      <c r="B4" s="19" t="s">
        <v>24</v>
      </c>
      <c r="C4" s="597"/>
      <c r="D4" s="7">
        <v>0</v>
      </c>
      <c r="E4" s="7">
        <v>0</v>
      </c>
      <c r="F4" s="150">
        <v>0</v>
      </c>
      <c r="G4" s="84" t="s">
        <v>129</v>
      </c>
      <c r="H4" s="41" t="s">
        <v>83</v>
      </c>
      <c r="I4" s="41">
        <v>224</v>
      </c>
      <c r="J4" s="41">
        <v>224</v>
      </c>
      <c r="K4" s="55">
        <f t="shared" ref="K4:K9" si="0">J4/I4*100</f>
        <v>100</v>
      </c>
    </row>
    <row r="5" spans="1:11" s="3" customFormat="1" ht="47.25" x14ac:dyDescent="0.2">
      <c r="A5" s="593"/>
      <c r="B5" s="16" t="s">
        <v>50</v>
      </c>
      <c r="C5" s="597"/>
      <c r="D5" s="8">
        <v>0</v>
      </c>
      <c r="E5" s="8">
        <v>0</v>
      </c>
      <c r="F5" s="147">
        <v>0</v>
      </c>
      <c r="G5" s="47" t="s">
        <v>130</v>
      </c>
      <c r="H5" s="40" t="s">
        <v>131</v>
      </c>
      <c r="I5" s="40">
        <v>250000</v>
      </c>
      <c r="J5" s="40">
        <v>315000</v>
      </c>
      <c r="K5" s="55">
        <f t="shared" si="0"/>
        <v>126</v>
      </c>
    </row>
    <row r="6" spans="1:11" s="3" customFormat="1" ht="47.25" x14ac:dyDescent="0.2">
      <c r="A6" s="593"/>
      <c r="B6" s="16" t="s">
        <v>201</v>
      </c>
      <c r="C6" s="597"/>
      <c r="D6" s="8">
        <v>4723.3100000000004</v>
      </c>
      <c r="E6" s="8">
        <v>4555.01</v>
      </c>
      <c r="F6" s="150">
        <f>E6/D6*100</f>
        <v>96.436820788811232</v>
      </c>
      <c r="G6" s="47" t="s">
        <v>132</v>
      </c>
      <c r="H6" s="40" t="s">
        <v>83</v>
      </c>
      <c r="I6" s="40">
        <v>45</v>
      </c>
      <c r="J6" s="40">
        <v>45</v>
      </c>
      <c r="K6" s="55">
        <f t="shared" si="0"/>
        <v>100</v>
      </c>
    </row>
    <row r="7" spans="1:11" s="3" customFormat="1" ht="63" x14ac:dyDescent="0.2">
      <c r="A7" s="593"/>
      <c r="B7" s="16" t="s">
        <v>22</v>
      </c>
      <c r="C7" s="597"/>
      <c r="D7" s="8">
        <v>0</v>
      </c>
      <c r="E7" s="8">
        <v>0</v>
      </c>
      <c r="F7" s="147">
        <v>0</v>
      </c>
      <c r="G7" s="47" t="s">
        <v>133</v>
      </c>
      <c r="H7" s="40" t="s">
        <v>83</v>
      </c>
      <c r="I7" s="40">
        <v>25</v>
      </c>
      <c r="J7" s="40">
        <v>22</v>
      </c>
      <c r="K7" s="55">
        <f t="shared" si="0"/>
        <v>88</v>
      </c>
    </row>
    <row r="8" spans="1:11" s="3" customFormat="1" ht="31.5" x14ac:dyDescent="0.2">
      <c r="A8" s="594"/>
      <c r="B8" s="16" t="s">
        <v>23</v>
      </c>
      <c r="C8" s="598"/>
      <c r="D8" s="8">
        <v>0</v>
      </c>
      <c r="E8" s="8">
        <v>0</v>
      </c>
      <c r="F8" s="147">
        <v>0</v>
      </c>
      <c r="G8" s="47" t="s">
        <v>135</v>
      </c>
      <c r="H8" s="40" t="s">
        <v>83</v>
      </c>
      <c r="I8" s="40">
        <v>60</v>
      </c>
      <c r="J8" s="40">
        <v>60</v>
      </c>
      <c r="K8" s="55">
        <f t="shared" si="0"/>
        <v>100</v>
      </c>
    </row>
    <row r="9" spans="1:11" s="3" customFormat="1" ht="63.75" thickBot="1" x14ac:dyDescent="0.25">
      <c r="A9" s="56"/>
      <c r="B9" s="57"/>
      <c r="C9" s="58"/>
      <c r="D9" s="59"/>
      <c r="E9" s="59"/>
      <c r="F9" s="151"/>
      <c r="G9" s="77" t="s">
        <v>136</v>
      </c>
      <c r="H9" s="64" t="s">
        <v>131</v>
      </c>
      <c r="I9" s="64">
        <v>2</v>
      </c>
      <c r="J9" s="64">
        <v>1</v>
      </c>
      <c r="K9" s="55">
        <f t="shared" si="0"/>
        <v>50</v>
      </c>
    </row>
    <row r="10" spans="1:11" s="3" customFormat="1" ht="38.25" customHeight="1" x14ac:dyDescent="0.2">
      <c r="A10" s="603" t="s">
        <v>3</v>
      </c>
      <c r="B10" s="33" t="s">
        <v>31</v>
      </c>
      <c r="C10" s="611" t="s">
        <v>29</v>
      </c>
      <c r="D10" s="13">
        <f>D11+D12+D13+D14+D15</f>
        <v>282825.24</v>
      </c>
      <c r="E10" s="13">
        <f>E11+E12+E13+E14+E15</f>
        <v>281348.98</v>
      </c>
      <c r="F10" s="152">
        <f>E10/D10*100</f>
        <v>99.478031027216659</v>
      </c>
      <c r="G10" s="98"/>
      <c r="H10" s="99"/>
      <c r="I10" s="99"/>
      <c r="J10" s="100"/>
      <c r="K10" s="123"/>
    </row>
    <row r="11" spans="1:11" s="3" customFormat="1" ht="63.75" customHeight="1" x14ac:dyDescent="0.2">
      <c r="A11" s="593"/>
      <c r="B11" s="19" t="s">
        <v>24</v>
      </c>
      <c r="C11" s="597"/>
      <c r="D11" s="8">
        <f t="shared" ref="D11:E15" si="1">D17+D23+D29+D35+D41</f>
        <v>112.66</v>
      </c>
      <c r="E11" s="8">
        <f t="shared" si="1"/>
        <v>112.66</v>
      </c>
      <c r="F11" s="150">
        <f>E11/D11*100</f>
        <v>100</v>
      </c>
      <c r="G11" s="66"/>
      <c r="H11" s="66"/>
      <c r="I11" s="66"/>
      <c r="J11" s="66"/>
      <c r="K11" s="67"/>
    </row>
    <row r="12" spans="1:11" s="3" customFormat="1" ht="83.25" customHeight="1" x14ac:dyDescent="0.2">
      <c r="A12" s="593"/>
      <c r="B12" s="16" t="s">
        <v>50</v>
      </c>
      <c r="C12" s="597"/>
      <c r="D12" s="8">
        <f t="shared" si="1"/>
        <v>0</v>
      </c>
      <c r="E12" s="8">
        <f t="shared" si="1"/>
        <v>0</v>
      </c>
      <c r="F12" s="147">
        <v>0</v>
      </c>
      <c r="G12" s="66"/>
      <c r="H12" s="66"/>
      <c r="I12" s="66"/>
      <c r="J12" s="66"/>
      <c r="K12" s="67"/>
    </row>
    <row r="13" spans="1:11" s="3" customFormat="1" x14ac:dyDescent="0.2">
      <c r="A13" s="593"/>
      <c r="B13" s="16" t="s">
        <v>21</v>
      </c>
      <c r="C13" s="597"/>
      <c r="D13" s="8">
        <f t="shared" si="1"/>
        <v>282712.58</v>
      </c>
      <c r="E13" s="8">
        <f t="shared" si="1"/>
        <v>281236.32</v>
      </c>
      <c r="F13" s="147">
        <f>E13/D13*100</f>
        <v>99.477823024359225</v>
      </c>
      <c r="G13" s="66"/>
      <c r="H13" s="66"/>
      <c r="I13" s="66"/>
      <c r="J13" s="66"/>
      <c r="K13" s="67"/>
    </row>
    <row r="14" spans="1:11" s="3" customFormat="1" x14ac:dyDescent="0.2">
      <c r="A14" s="593"/>
      <c r="B14" s="16" t="s">
        <v>22</v>
      </c>
      <c r="C14" s="597"/>
      <c r="D14" s="8">
        <f t="shared" si="1"/>
        <v>0</v>
      </c>
      <c r="E14" s="8">
        <f t="shared" si="1"/>
        <v>0</v>
      </c>
      <c r="F14" s="147">
        <v>0</v>
      </c>
      <c r="G14" s="66"/>
      <c r="H14" s="66"/>
      <c r="I14" s="66"/>
      <c r="J14" s="66"/>
      <c r="K14" s="67"/>
    </row>
    <row r="15" spans="1:11" s="3" customFormat="1" x14ac:dyDescent="0.2">
      <c r="A15" s="594"/>
      <c r="B15" s="16" t="s">
        <v>23</v>
      </c>
      <c r="C15" s="597"/>
      <c r="D15" s="8">
        <f t="shared" si="1"/>
        <v>0</v>
      </c>
      <c r="E15" s="8">
        <f t="shared" si="1"/>
        <v>0</v>
      </c>
      <c r="F15" s="153">
        <v>0</v>
      </c>
      <c r="G15" s="66"/>
      <c r="H15" s="66"/>
      <c r="I15" s="66"/>
      <c r="J15" s="66"/>
      <c r="K15" s="85"/>
    </row>
    <row r="16" spans="1:11" s="3" customFormat="1" ht="63" x14ac:dyDescent="0.2">
      <c r="A16" s="616" t="s">
        <v>68</v>
      </c>
      <c r="B16" s="138" t="s">
        <v>64</v>
      </c>
      <c r="C16" s="609" t="s">
        <v>29</v>
      </c>
      <c r="D16" s="43">
        <f>D17+D18+D19+D20+D21</f>
        <v>1018</v>
      </c>
      <c r="E16" s="43">
        <f>E17+E18+E19+E20+E21</f>
        <v>1018</v>
      </c>
      <c r="F16" s="146">
        <f>E16/D16*100</f>
        <v>100</v>
      </c>
      <c r="G16" s="80"/>
      <c r="H16" s="81"/>
      <c r="I16" s="81"/>
      <c r="J16" s="46"/>
      <c r="K16" s="67"/>
    </row>
    <row r="17" spans="1:11" s="3" customFormat="1" ht="83.25" customHeight="1" x14ac:dyDescent="0.2">
      <c r="A17" s="616"/>
      <c r="B17" s="16" t="s">
        <v>24</v>
      </c>
      <c r="C17" s="609"/>
      <c r="D17" s="8">
        <v>0</v>
      </c>
      <c r="E17" s="8">
        <v>0</v>
      </c>
      <c r="F17" s="147">
        <v>0</v>
      </c>
      <c r="G17" s="51" t="s">
        <v>80</v>
      </c>
      <c r="H17" s="45" t="s">
        <v>79</v>
      </c>
      <c r="I17" s="50">
        <v>7.1</v>
      </c>
      <c r="J17" s="50">
        <v>7.3</v>
      </c>
      <c r="K17" s="55">
        <f>J17/I17*100</f>
        <v>102.8169014084507</v>
      </c>
    </row>
    <row r="18" spans="1:11" s="3" customFormat="1" ht="47.25" x14ac:dyDescent="0.2">
      <c r="A18" s="616"/>
      <c r="B18" s="16" t="s">
        <v>50</v>
      </c>
      <c r="C18" s="609"/>
      <c r="D18" s="8">
        <v>0</v>
      </c>
      <c r="E18" s="8">
        <v>0</v>
      </c>
      <c r="F18" s="147">
        <v>0</v>
      </c>
      <c r="G18" s="73" t="s">
        <v>199</v>
      </c>
      <c r="H18" s="45" t="s">
        <v>79</v>
      </c>
      <c r="I18" s="74">
        <v>19</v>
      </c>
      <c r="J18" s="140">
        <v>23</v>
      </c>
      <c r="K18" s="55">
        <f>J18/I18*100</f>
        <v>121.05263157894737</v>
      </c>
    </row>
    <row r="19" spans="1:11" s="3" customFormat="1" x14ac:dyDescent="0.2">
      <c r="A19" s="616"/>
      <c r="B19" s="16" t="s">
        <v>21</v>
      </c>
      <c r="C19" s="609"/>
      <c r="D19" s="8">
        <v>1018</v>
      </c>
      <c r="E19" s="8">
        <v>1018</v>
      </c>
      <c r="F19" s="147">
        <f>E19/D19*100</f>
        <v>100</v>
      </c>
      <c r="G19" s="48"/>
      <c r="H19" s="141"/>
      <c r="I19" s="2"/>
      <c r="J19" s="2"/>
      <c r="K19" s="143"/>
    </row>
    <row r="20" spans="1:11" s="3" customFormat="1" x14ac:dyDescent="0.2">
      <c r="A20" s="616"/>
      <c r="B20" s="16" t="s">
        <v>22</v>
      </c>
      <c r="C20" s="609"/>
      <c r="D20" s="8">
        <v>0</v>
      </c>
      <c r="E20" s="8">
        <v>0</v>
      </c>
      <c r="F20" s="147">
        <v>0</v>
      </c>
      <c r="G20" s="66"/>
      <c r="H20" s="66"/>
      <c r="I20" s="66"/>
      <c r="J20" s="66"/>
      <c r="K20" s="144"/>
    </row>
    <row r="21" spans="1:11" s="3" customFormat="1" x14ac:dyDescent="0.2">
      <c r="A21" s="617"/>
      <c r="B21" s="16" t="s">
        <v>23</v>
      </c>
      <c r="C21" s="609"/>
      <c r="D21" s="7">
        <v>0</v>
      </c>
      <c r="E21" s="7">
        <v>0</v>
      </c>
      <c r="F21" s="150">
        <v>0</v>
      </c>
      <c r="G21" s="48"/>
      <c r="H21" s="2"/>
      <c r="I21" s="2"/>
      <c r="J21" s="2"/>
      <c r="K21" s="106"/>
    </row>
    <row r="22" spans="1:11" s="3" customFormat="1" ht="47.25" x14ac:dyDescent="0.2">
      <c r="A22" s="618" t="s">
        <v>69</v>
      </c>
      <c r="B22" s="139" t="s">
        <v>65</v>
      </c>
      <c r="C22" s="609" t="s">
        <v>29</v>
      </c>
      <c r="D22" s="43">
        <f>D23+D24+D25+D26+D27</f>
        <v>1612.66</v>
      </c>
      <c r="E22" s="43">
        <f>E23+E24+E25+E26+E27</f>
        <v>1612.21</v>
      </c>
      <c r="F22" s="146">
        <f>E22/D22*100</f>
        <v>99.972095792045437</v>
      </c>
      <c r="G22" s="73"/>
      <c r="H22" s="74"/>
      <c r="I22" s="74"/>
      <c r="J22" s="72"/>
      <c r="K22" s="69"/>
    </row>
    <row r="23" spans="1:11" s="3" customFormat="1" ht="47.25" x14ac:dyDescent="0.2">
      <c r="A23" s="616"/>
      <c r="B23" s="16" t="s">
        <v>24</v>
      </c>
      <c r="C23" s="609"/>
      <c r="D23" s="8">
        <v>112.66</v>
      </c>
      <c r="E23" s="8">
        <v>112.66</v>
      </c>
      <c r="F23" s="147">
        <f>E23/D23*100</f>
        <v>100</v>
      </c>
      <c r="G23" s="47" t="s">
        <v>84</v>
      </c>
      <c r="H23" s="50" t="s">
        <v>82</v>
      </c>
      <c r="I23" s="50">
        <v>150</v>
      </c>
      <c r="J23" s="50">
        <v>150</v>
      </c>
      <c r="K23" s="55">
        <f>J23/I23*100</f>
        <v>100</v>
      </c>
    </row>
    <row r="24" spans="1:11" s="3" customFormat="1" ht="31.5" x14ac:dyDescent="0.2">
      <c r="A24" s="616"/>
      <c r="B24" s="16" t="s">
        <v>50</v>
      </c>
      <c r="C24" s="609"/>
      <c r="D24" s="8">
        <v>0</v>
      </c>
      <c r="E24" s="8">
        <v>0</v>
      </c>
      <c r="F24" s="147">
        <v>0</v>
      </c>
      <c r="G24" s="51" t="s">
        <v>85</v>
      </c>
      <c r="H24" s="140" t="s">
        <v>82</v>
      </c>
      <c r="I24" s="140">
        <v>1010581</v>
      </c>
      <c r="J24" s="140">
        <v>1018607</v>
      </c>
      <c r="K24" s="55">
        <f>J24/I24*100</f>
        <v>100.79419660571493</v>
      </c>
    </row>
    <row r="25" spans="1:11" s="3" customFormat="1" x14ac:dyDescent="0.2">
      <c r="A25" s="616"/>
      <c r="B25" s="16" t="s">
        <v>21</v>
      </c>
      <c r="C25" s="609"/>
      <c r="D25" s="8">
        <v>1500</v>
      </c>
      <c r="E25" s="8">
        <v>1499.55</v>
      </c>
      <c r="F25" s="147">
        <f>E25/D25*100</f>
        <v>99.97</v>
      </c>
      <c r="G25" s="48"/>
      <c r="H25" s="2"/>
      <c r="I25" s="2"/>
      <c r="J25" s="2"/>
      <c r="K25" s="145"/>
    </row>
    <row r="26" spans="1:11" s="3" customFormat="1" x14ac:dyDescent="0.2">
      <c r="A26" s="616"/>
      <c r="B26" s="16" t="s">
        <v>22</v>
      </c>
      <c r="C26" s="609"/>
      <c r="D26" s="8">
        <v>0</v>
      </c>
      <c r="E26" s="8">
        <v>0</v>
      </c>
      <c r="F26" s="147">
        <v>0</v>
      </c>
      <c r="G26" s="48"/>
      <c r="H26" s="2"/>
      <c r="I26" s="2"/>
      <c r="J26" s="2"/>
      <c r="K26" s="69"/>
    </row>
    <row r="27" spans="1:11" s="3" customFormat="1" x14ac:dyDescent="0.2">
      <c r="A27" s="617"/>
      <c r="B27" s="16" t="s">
        <v>23</v>
      </c>
      <c r="C27" s="609"/>
      <c r="D27" s="7">
        <v>0</v>
      </c>
      <c r="E27" s="7">
        <v>0</v>
      </c>
      <c r="F27" s="147">
        <v>0</v>
      </c>
      <c r="G27" s="48"/>
      <c r="H27" s="2"/>
      <c r="I27" s="2"/>
      <c r="J27" s="2"/>
      <c r="K27" s="89"/>
    </row>
    <row r="28" spans="1:11" s="3" customFormat="1" ht="78.75" x14ac:dyDescent="0.2">
      <c r="A28" s="618" t="s">
        <v>70</v>
      </c>
      <c r="B28" s="139" t="s">
        <v>66</v>
      </c>
      <c r="C28" s="609" t="s">
        <v>74</v>
      </c>
      <c r="D28" s="43">
        <f>D29+D30+D31+D32+D33</f>
        <v>450</v>
      </c>
      <c r="E28" s="43">
        <f>E29+E30+E31+E32+E33</f>
        <v>450</v>
      </c>
      <c r="F28" s="146">
        <f>E28/D28*100</f>
        <v>100</v>
      </c>
      <c r="G28" s="73"/>
      <c r="H28" s="74"/>
      <c r="I28" s="74"/>
      <c r="J28" s="72"/>
      <c r="K28" s="69"/>
    </row>
    <row r="29" spans="1:11" s="3" customFormat="1" ht="78.75" x14ac:dyDescent="0.2">
      <c r="A29" s="616"/>
      <c r="B29" s="16" t="s">
        <v>24</v>
      </c>
      <c r="C29" s="609"/>
      <c r="D29" s="8">
        <v>0</v>
      </c>
      <c r="E29" s="8">
        <v>0</v>
      </c>
      <c r="F29" s="147">
        <v>0</v>
      </c>
      <c r="G29" s="47" t="s">
        <v>86</v>
      </c>
      <c r="H29" s="50" t="s">
        <v>83</v>
      </c>
      <c r="I29" s="50">
        <v>10</v>
      </c>
      <c r="J29" s="50">
        <v>6</v>
      </c>
      <c r="K29" s="55">
        <f>J29/I29*100</f>
        <v>60</v>
      </c>
    </row>
    <row r="30" spans="1:11" s="3" customFormat="1" ht="78.75" x14ac:dyDescent="0.2">
      <c r="A30" s="616"/>
      <c r="B30" s="16" t="s">
        <v>50</v>
      </c>
      <c r="C30" s="609"/>
      <c r="D30" s="8">
        <v>0</v>
      </c>
      <c r="E30" s="8">
        <v>0</v>
      </c>
      <c r="F30" s="147">
        <v>0</v>
      </c>
      <c r="G30" s="47" t="s">
        <v>87</v>
      </c>
      <c r="H30" s="50" t="s">
        <v>83</v>
      </c>
      <c r="I30" s="50">
        <v>1036</v>
      </c>
      <c r="J30" s="50">
        <v>1189</v>
      </c>
      <c r="K30" s="55">
        <f>J30/I30*100</f>
        <v>114.76833976833977</v>
      </c>
    </row>
    <row r="31" spans="1:11" s="3" customFormat="1" x14ac:dyDescent="0.2">
      <c r="A31" s="616"/>
      <c r="B31" s="16" t="s">
        <v>21</v>
      </c>
      <c r="C31" s="609"/>
      <c r="D31" s="8">
        <v>450</v>
      </c>
      <c r="E31" s="8">
        <v>450</v>
      </c>
      <c r="F31" s="147">
        <f>E31/D31*100</f>
        <v>100</v>
      </c>
      <c r="G31" s="48"/>
      <c r="H31" s="2"/>
      <c r="I31" s="2"/>
      <c r="J31" s="2"/>
      <c r="K31" s="69"/>
    </row>
    <row r="32" spans="1:11" s="3" customFormat="1" x14ac:dyDescent="0.2">
      <c r="A32" s="616"/>
      <c r="B32" s="16" t="s">
        <v>22</v>
      </c>
      <c r="C32" s="609"/>
      <c r="D32" s="8">
        <v>0</v>
      </c>
      <c r="E32" s="8">
        <v>0</v>
      </c>
      <c r="F32" s="147">
        <v>0</v>
      </c>
      <c r="G32" s="48"/>
      <c r="H32" s="2"/>
      <c r="I32" s="2"/>
      <c r="J32" s="2"/>
      <c r="K32" s="69"/>
    </row>
    <row r="33" spans="1:11" s="3" customFormat="1" x14ac:dyDescent="0.2">
      <c r="A33" s="617"/>
      <c r="B33" s="16" t="s">
        <v>23</v>
      </c>
      <c r="C33" s="609"/>
      <c r="D33" s="7">
        <v>0</v>
      </c>
      <c r="E33" s="7">
        <v>0</v>
      </c>
      <c r="F33" s="150">
        <v>0</v>
      </c>
      <c r="G33" s="48"/>
      <c r="H33" s="2"/>
      <c r="I33" s="2"/>
      <c r="J33" s="2"/>
      <c r="K33" s="89"/>
    </row>
    <row r="34" spans="1:11" s="3" customFormat="1" ht="63" x14ac:dyDescent="0.2">
      <c r="A34" s="618" t="s">
        <v>71</v>
      </c>
      <c r="B34" s="139" t="s">
        <v>67</v>
      </c>
      <c r="C34" s="596" t="s">
        <v>29</v>
      </c>
      <c r="D34" s="44">
        <f>D35+D36+D37+D38+D39</f>
        <v>0</v>
      </c>
      <c r="E34" s="44">
        <f>E35+E36+E37+E38+E39</f>
        <v>0</v>
      </c>
      <c r="F34" s="146">
        <v>0</v>
      </c>
      <c r="G34" s="73"/>
      <c r="H34" s="74"/>
      <c r="I34" s="74"/>
      <c r="J34" s="72"/>
      <c r="K34" s="69"/>
    </row>
    <row r="35" spans="1:11" s="3" customFormat="1" ht="126" x14ac:dyDescent="0.2">
      <c r="A35" s="616"/>
      <c r="B35" s="16" t="s">
        <v>24</v>
      </c>
      <c r="C35" s="597"/>
      <c r="D35" s="8">
        <v>0</v>
      </c>
      <c r="E35" s="8">
        <v>0</v>
      </c>
      <c r="F35" s="147">
        <v>0</v>
      </c>
      <c r="G35" s="47" t="s">
        <v>88</v>
      </c>
      <c r="H35" s="45" t="s">
        <v>79</v>
      </c>
      <c r="I35" s="50">
        <v>59.5</v>
      </c>
      <c r="J35" s="50">
        <v>0</v>
      </c>
      <c r="K35" s="55">
        <f>J35/I35*100</f>
        <v>0</v>
      </c>
    </row>
    <row r="36" spans="1:11" s="3" customFormat="1" ht="63" x14ac:dyDescent="0.2">
      <c r="A36" s="616"/>
      <c r="B36" s="16" t="s">
        <v>50</v>
      </c>
      <c r="C36" s="597"/>
      <c r="D36" s="8">
        <v>0</v>
      </c>
      <c r="E36" s="8">
        <v>0</v>
      </c>
      <c r="F36" s="147">
        <v>0</v>
      </c>
      <c r="G36" s="47" t="s">
        <v>89</v>
      </c>
      <c r="H36" s="50" t="s">
        <v>83</v>
      </c>
      <c r="I36" s="50">
        <v>187</v>
      </c>
      <c r="J36" s="50">
        <v>0</v>
      </c>
      <c r="K36" s="55">
        <f>J36/I36*100</f>
        <v>0</v>
      </c>
    </row>
    <row r="37" spans="1:11" s="3" customFormat="1" x14ac:dyDescent="0.2">
      <c r="A37" s="616"/>
      <c r="B37" s="16" t="s">
        <v>21</v>
      </c>
      <c r="C37" s="597"/>
      <c r="D37" s="8">
        <v>0</v>
      </c>
      <c r="E37" s="8">
        <v>0</v>
      </c>
      <c r="F37" s="147">
        <v>0</v>
      </c>
      <c r="G37" s="48"/>
      <c r="H37" s="2"/>
      <c r="I37" s="2"/>
      <c r="J37" s="2"/>
      <c r="K37" s="69"/>
    </row>
    <row r="38" spans="1:11" s="3" customFormat="1" x14ac:dyDescent="0.2">
      <c r="A38" s="616"/>
      <c r="B38" s="16" t="s">
        <v>22</v>
      </c>
      <c r="C38" s="597"/>
      <c r="D38" s="8">
        <v>0</v>
      </c>
      <c r="E38" s="8">
        <v>0</v>
      </c>
      <c r="F38" s="147">
        <v>0</v>
      </c>
      <c r="G38" s="48"/>
      <c r="H38" s="2"/>
      <c r="I38" s="2"/>
      <c r="J38" s="2"/>
      <c r="K38" s="69"/>
    </row>
    <row r="39" spans="1:11" s="3" customFormat="1" x14ac:dyDescent="0.2">
      <c r="A39" s="617"/>
      <c r="B39" s="16" t="s">
        <v>23</v>
      </c>
      <c r="C39" s="598"/>
      <c r="D39" s="7">
        <v>0</v>
      </c>
      <c r="E39" s="7">
        <v>0</v>
      </c>
      <c r="F39" s="150">
        <v>0</v>
      </c>
      <c r="G39" s="48"/>
      <c r="H39" s="2"/>
      <c r="I39" s="2"/>
      <c r="J39" s="2"/>
      <c r="K39" s="69"/>
    </row>
    <row r="40" spans="1:11" s="3" customFormat="1" x14ac:dyDescent="0.2">
      <c r="A40" s="618" t="s">
        <v>72</v>
      </c>
      <c r="B40" s="139" t="s">
        <v>73</v>
      </c>
      <c r="C40" s="596" t="s">
        <v>29</v>
      </c>
      <c r="D40" s="44">
        <f>D41+D42+D43+D44+D45</f>
        <v>279744.58</v>
      </c>
      <c r="E40" s="44">
        <f>E41+E42+E43+E44+E45</f>
        <v>278268.77</v>
      </c>
      <c r="F40" s="146">
        <f>E40/D40*100</f>
        <v>99.472443755657395</v>
      </c>
      <c r="G40" s="48"/>
      <c r="H40" s="2"/>
      <c r="I40" s="2"/>
      <c r="J40" s="2"/>
      <c r="K40" s="69"/>
    </row>
    <row r="41" spans="1:11" s="3" customFormat="1" ht="31.5" x14ac:dyDescent="0.2">
      <c r="A41" s="616"/>
      <c r="B41" s="16" t="s">
        <v>24</v>
      </c>
      <c r="C41" s="597"/>
      <c r="D41" s="8">
        <v>0</v>
      </c>
      <c r="E41" s="8">
        <v>0</v>
      </c>
      <c r="F41" s="147">
        <v>0</v>
      </c>
      <c r="G41" s="48"/>
      <c r="H41" s="2"/>
      <c r="I41" s="2"/>
      <c r="J41" s="2"/>
      <c r="K41" s="69"/>
    </row>
    <row r="42" spans="1:11" s="3" customFormat="1" ht="31.5" x14ac:dyDescent="0.2">
      <c r="A42" s="616"/>
      <c r="B42" s="16" t="s">
        <v>50</v>
      </c>
      <c r="C42" s="597"/>
      <c r="D42" s="8">
        <v>0</v>
      </c>
      <c r="E42" s="8">
        <v>0</v>
      </c>
      <c r="F42" s="147">
        <v>0</v>
      </c>
      <c r="G42" s="48"/>
      <c r="H42" s="2"/>
      <c r="I42" s="2"/>
      <c r="J42" s="2"/>
      <c r="K42" s="69"/>
    </row>
    <row r="43" spans="1:11" s="3" customFormat="1" x14ac:dyDescent="0.2">
      <c r="A43" s="616"/>
      <c r="B43" s="16" t="s">
        <v>21</v>
      </c>
      <c r="C43" s="597"/>
      <c r="D43" s="8">
        <v>279744.58</v>
      </c>
      <c r="E43" s="8">
        <v>278268.77</v>
      </c>
      <c r="F43" s="147">
        <f>E43/D43*100</f>
        <v>99.472443755657395</v>
      </c>
      <c r="G43" s="48"/>
      <c r="H43" s="2"/>
      <c r="I43" s="2"/>
      <c r="J43" s="2"/>
      <c r="K43" s="69"/>
    </row>
    <row r="44" spans="1:11" s="3" customFormat="1" x14ac:dyDescent="0.2">
      <c r="A44" s="616"/>
      <c r="B44" s="16" t="s">
        <v>22</v>
      </c>
      <c r="C44" s="597"/>
      <c r="D44" s="8">
        <v>0</v>
      </c>
      <c r="E44" s="8">
        <v>0</v>
      </c>
      <c r="F44" s="147">
        <v>0</v>
      </c>
      <c r="G44" s="48"/>
      <c r="H44" s="2"/>
      <c r="I44" s="2"/>
      <c r="J44" s="2"/>
      <c r="K44" s="69"/>
    </row>
    <row r="45" spans="1:11" s="3" customFormat="1" ht="16.5" thickBot="1" x14ac:dyDescent="0.25">
      <c r="A45" s="622"/>
      <c r="B45" s="17" t="s">
        <v>23</v>
      </c>
      <c r="C45" s="599"/>
      <c r="D45" s="42">
        <v>0</v>
      </c>
      <c r="E45" s="42">
        <v>0</v>
      </c>
      <c r="F45" s="154">
        <v>0</v>
      </c>
      <c r="G45" s="60"/>
      <c r="H45" s="58"/>
      <c r="I45" s="58"/>
      <c r="J45" s="58"/>
      <c r="K45" s="70"/>
    </row>
    <row r="46" spans="1:11" s="3" customFormat="1" ht="63" x14ac:dyDescent="0.2">
      <c r="A46" s="603" t="s">
        <v>4</v>
      </c>
      <c r="B46" s="21" t="s">
        <v>32</v>
      </c>
      <c r="C46" s="611" t="s">
        <v>28</v>
      </c>
      <c r="D46" s="13">
        <f>D47+D48+D49+D50+D51</f>
        <v>1027.26</v>
      </c>
      <c r="E46" s="13">
        <f>E47+E48+E49+E50+E51</f>
        <v>981.97</v>
      </c>
      <c r="F46" s="152">
        <f>E46/D46*100</f>
        <v>95.591184315557896</v>
      </c>
      <c r="G46" s="87"/>
      <c r="H46" s="88"/>
      <c r="I46" s="88"/>
      <c r="J46" s="63"/>
      <c r="K46" s="79"/>
    </row>
    <row r="47" spans="1:11" s="3" customFormat="1" ht="63" x14ac:dyDescent="0.2">
      <c r="A47" s="593"/>
      <c r="B47" s="19" t="s">
        <v>24</v>
      </c>
      <c r="C47" s="597"/>
      <c r="D47" s="22">
        <v>0</v>
      </c>
      <c r="E47" s="22">
        <v>0</v>
      </c>
      <c r="F47" s="150">
        <v>0</v>
      </c>
      <c r="G47" s="84" t="s">
        <v>121</v>
      </c>
      <c r="H47" s="49" t="s">
        <v>83</v>
      </c>
      <c r="I47" s="49">
        <v>8</v>
      </c>
      <c r="J47" s="49">
        <v>8</v>
      </c>
      <c r="K47" s="55">
        <f>J47/I47*100</f>
        <v>100</v>
      </c>
    </row>
    <row r="48" spans="1:11" s="3" customFormat="1" ht="63" x14ac:dyDescent="0.2">
      <c r="A48" s="593"/>
      <c r="B48" s="16" t="s">
        <v>50</v>
      </c>
      <c r="C48" s="597"/>
      <c r="D48" s="14">
        <v>0</v>
      </c>
      <c r="E48" s="14">
        <v>0</v>
      </c>
      <c r="F48" s="150">
        <v>0</v>
      </c>
      <c r="G48" s="47" t="s">
        <v>122</v>
      </c>
      <c r="H48" s="45" t="s">
        <v>79</v>
      </c>
      <c r="I48" s="50">
        <v>2</v>
      </c>
      <c r="J48" s="50">
        <v>1.7</v>
      </c>
      <c r="K48" s="55">
        <f>J48/I48*100</f>
        <v>85</v>
      </c>
    </row>
    <row r="49" spans="1:11" s="3" customFormat="1" ht="94.5" x14ac:dyDescent="0.2">
      <c r="A49" s="593"/>
      <c r="B49" s="16" t="s">
        <v>21</v>
      </c>
      <c r="C49" s="597"/>
      <c r="D49" s="14">
        <v>1027.26</v>
      </c>
      <c r="E49" s="14">
        <v>981.97</v>
      </c>
      <c r="F49" s="150">
        <f>E49/D49*100</f>
        <v>95.591184315557896</v>
      </c>
      <c r="G49" s="51" t="s">
        <v>202</v>
      </c>
      <c r="H49" s="140" t="s">
        <v>79</v>
      </c>
      <c r="I49" s="140">
        <v>100</v>
      </c>
      <c r="J49" s="140">
        <v>100</v>
      </c>
      <c r="K49" s="55">
        <f>J49/I49*100</f>
        <v>100</v>
      </c>
    </row>
    <row r="50" spans="1:11" s="3" customFormat="1" x14ac:dyDescent="0.2">
      <c r="A50" s="593"/>
      <c r="B50" s="16" t="s">
        <v>22</v>
      </c>
      <c r="C50" s="597"/>
      <c r="D50" s="8">
        <v>0</v>
      </c>
      <c r="E50" s="8">
        <v>0</v>
      </c>
      <c r="F50" s="147">
        <v>0</v>
      </c>
      <c r="G50" s="48"/>
      <c r="H50" s="2"/>
      <c r="I50" s="2"/>
      <c r="J50" s="2"/>
      <c r="K50" s="69"/>
    </row>
    <row r="51" spans="1:11" s="3" customFormat="1" ht="16.5" thickBot="1" x14ac:dyDescent="0.25">
      <c r="A51" s="595"/>
      <c r="B51" s="17" t="s">
        <v>23</v>
      </c>
      <c r="C51" s="599"/>
      <c r="D51" s="10">
        <v>0</v>
      </c>
      <c r="E51" s="10">
        <v>0</v>
      </c>
      <c r="F51" s="155">
        <v>0</v>
      </c>
      <c r="G51" s="60"/>
      <c r="H51" s="58"/>
      <c r="I51" s="58"/>
      <c r="J51" s="58"/>
      <c r="K51" s="70"/>
    </row>
    <row r="52" spans="1:11" s="3" customFormat="1" ht="63" x14ac:dyDescent="0.2">
      <c r="A52" s="603" t="s">
        <v>5</v>
      </c>
      <c r="B52" s="33" t="s">
        <v>33</v>
      </c>
      <c r="C52" s="623" t="s">
        <v>28</v>
      </c>
      <c r="D52" s="13">
        <f>D53+D54+D55+D56+D57</f>
        <v>23544.09</v>
      </c>
      <c r="E52" s="13">
        <f>E53+E54+E55+E56+E57</f>
        <v>22700.39</v>
      </c>
      <c r="F52" s="156">
        <f>E52/D52*100</f>
        <v>96.416510470355831</v>
      </c>
      <c r="G52" s="87"/>
      <c r="H52" s="88"/>
      <c r="I52" s="88"/>
      <c r="J52" s="88"/>
      <c r="K52" s="62"/>
    </row>
    <row r="53" spans="1:11" s="3" customFormat="1" ht="78.75" x14ac:dyDescent="0.2">
      <c r="A53" s="593"/>
      <c r="B53" s="16" t="s">
        <v>24</v>
      </c>
      <c r="C53" s="609"/>
      <c r="D53" s="14">
        <f>D59+D65</f>
        <v>6348.7</v>
      </c>
      <c r="E53" s="14">
        <f>E59+E65</f>
        <v>6348.7</v>
      </c>
      <c r="F53" s="147">
        <v>0</v>
      </c>
      <c r="G53" s="51" t="s">
        <v>157</v>
      </c>
      <c r="H53" s="45" t="s">
        <v>79</v>
      </c>
      <c r="I53" s="40">
        <v>91.3</v>
      </c>
      <c r="J53" s="40">
        <v>0</v>
      </c>
      <c r="K53" s="55">
        <f t="shared" ref="K53:K60" si="2">J53/I53*100</f>
        <v>0</v>
      </c>
    </row>
    <row r="54" spans="1:11" s="3" customFormat="1" ht="63" x14ac:dyDescent="0.2">
      <c r="A54" s="593"/>
      <c r="B54" s="16" t="s">
        <v>50</v>
      </c>
      <c r="C54" s="609"/>
      <c r="D54" s="14">
        <f t="shared" ref="D54:E57" si="3">D60+D66</f>
        <v>0</v>
      </c>
      <c r="E54" s="14">
        <f t="shared" si="3"/>
        <v>0</v>
      </c>
      <c r="F54" s="147">
        <v>0</v>
      </c>
      <c r="G54" s="51" t="s">
        <v>156</v>
      </c>
      <c r="H54" s="45" t="s">
        <v>79</v>
      </c>
      <c r="I54" s="40">
        <v>100</v>
      </c>
      <c r="J54" s="40">
        <v>0</v>
      </c>
      <c r="K54" s="55">
        <f t="shared" si="2"/>
        <v>0</v>
      </c>
    </row>
    <row r="55" spans="1:11" s="3" customFormat="1" ht="110.25" x14ac:dyDescent="0.2">
      <c r="A55" s="593"/>
      <c r="B55" s="16" t="s">
        <v>21</v>
      </c>
      <c r="C55" s="609"/>
      <c r="D55" s="14">
        <f t="shared" si="3"/>
        <v>17195.39</v>
      </c>
      <c r="E55" s="14">
        <f t="shared" si="3"/>
        <v>16351.69</v>
      </c>
      <c r="F55" s="147">
        <f>E55/D55*100</f>
        <v>95.093452372990669</v>
      </c>
      <c r="G55" s="51" t="s">
        <v>159</v>
      </c>
      <c r="H55" s="40" t="s">
        <v>83</v>
      </c>
      <c r="I55" s="40">
        <v>21</v>
      </c>
      <c r="J55" s="40">
        <v>0</v>
      </c>
      <c r="K55" s="55">
        <f t="shared" si="2"/>
        <v>0</v>
      </c>
    </row>
    <row r="56" spans="1:11" s="3" customFormat="1" ht="94.5" x14ac:dyDescent="0.2">
      <c r="A56" s="593"/>
      <c r="B56" s="16" t="s">
        <v>22</v>
      </c>
      <c r="C56" s="609"/>
      <c r="D56" s="14">
        <f t="shared" si="3"/>
        <v>0</v>
      </c>
      <c r="E56" s="14">
        <f t="shared" si="3"/>
        <v>0</v>
      </c>
      <c r="F56" s="147">
        <v>0</v>
      </c>
      <c r="G56" s="51" t="s">
        <v>158</v>
      </c>
      <c r="H56" s="45" t="s">
        <v>79</v>
      </c>
      <c r="I56" s="40">
        <v>0</v>
      </c>
      <c r="J56" s="40">
        <v>0</v>
      </c>
      <c r="K56" s="55">
        <v>0</v>
      </c>
    </row>
    <row r="57" spans="1:11" s="3" customFormat="1" ht="94.5" x14ac:dyDescent="0.2">
      <c r="A57" s="594"/>
      <c r="B57" s="16" t="s">
        <v>23</v>
      </c>
      <c r="C57" s="609"/>
      <c r="D57" s="14">
        <f t="shared" si="3"/>
        <v>0</v>
      </c>
      <c r="E57" s="14">
        <f t="shared" si="3"/>
        <v>0</v>
      </c>
      <c r="F57" s="147">
        <v>0</v>
      </c>
      <c r="G57" s="51" t="s">
        <v>160</v>
      </c>
      <c r="H57" s="45" t="s">
        <v>79</v>
      </c>
      <c r="I57" s="40">
        <v>0</v>
      </c>
      <c r="J57" s="40">
        <v>0</v>
      </c>
      <c r="K57" s="55">
        <v>0</v>
      </c>
    </row>
    <row r="58" spans="1:11" s="3" customFormat="1" ht="63" x14ac:dyDescent="0.2">
      <c r="A58" s="618" t="s">
        <v>35</v>
      </c>
      <c r="B58" s="139" t="s">
        <v>34</v>
      </c>
      <c r="C58" s="598" t="s">
        <v>39</v>
      </c>
      <c r="D58" s="38">
        <f>D59+D60+D61+D62+D63</f>
        <v>9912.619999999999</v>
      </c>
      <c r="E58" s="38">
        <f>E59+E60+E61+E62+E63</f>
        <v>9364.85</v>
      </c>
      <c r="F58" s="146">
        <f>E58/D58*100</f>
        <v>94.474013933753156</v>
      </c>
      <c r="G58" s="51" t="s">
        <v>161</v>
      </c>
      <c r="H58" s="45" t="s">
        <v>79</v>
      </c>
      <c r="I58" s="40">
        <v>7.7</v>
      </c>
      <c r="J58" s="40">
        <v>0</v>
      </c>
      <c r="K58" s="55">
        <f t="shared" si="2"/>
        <v>0</v>
      </c>
    </row>
    <row r="59" spans="1:11" s="3" customFormat="1" ht="141.75" x14ac:dyDescent="0.2">
      <c r="A59" s="616"/>
      <c r="B59" s="16" t="s">
        <v>24</v>
      </c>
      <c r="C59" s="609"/>
      <c r="D59" s="8">
        <v>6348.7</v>
      </c>
      <c r="E59" s="8">
        <v>6348.7</v>
      </c>
      <c r="F59" s="147">
        <f>E59/D59*100</f>
        <v>100</v>
      </c>
      <c r="G59" s="51" t="s">
        <v>162</v>
      </c>
      <c r="H59" s="45" t="s">
        <v>79</v>
      </c>
      <c r="I59" s="40">
        <v>60</v>
      </c>
      <c r="J59" s="40">
        <v>0</v>
      </c>
      <c r="K59" s="55">
        <f t="shared" si="2"/>
        <v>0</v>
      </c>
    </row>
    <row r="60" spans="1:11" s="3" customFormat="1" ht="78.75" x14ac:dyDescent="0.2">
      <c r="A60" s="616"/>
      <c r="B60" s="16" t="s">
        <v>50</v>
      </c>
      <c r="C60" s="609"/>
      <c r="D60" s="8">
        <v>0</v>
      </c>
      <c r="E60" s="8">
        <v>0</v>
      </c>
      <c r="F60" s="147">
        <v>0</v>
      </c>
      <c r="G60" s="51" t="s">
        <v>163</v>
      </c>
      <c r="H60" s="40" t="s">
        <v>131</v>
      </c>
      <c r="I60" s="40">
        <v>4000</v>
      </c>
      <c r="J60" s="40">
        <v>0</v>
      </c>
      <c r="K60" s="55">
        <f t="shared" si="2"/>
        <v>0</v>
      </c>
    </row>
    <row r="61" spans="1:11" s="3" customFormat="1" x14ac:dyDescent="0.2">
      <c r="A61" s="616"/>
      <c r="B61" s="16" t="s">
        <v>21</v>
      </c>
      <c r="C61" s="609"/>
      <c r="D61" s="8">
        <v>3563.92</v>
      </c>
      <c r="E61" s="8">
        <v>3016.15</v>
      </c>
      <c r="F61" s="147">
        <f>E61/D61*100</f>
        <v>84.63012637769647</v>
      </c>
      <c r="G61" s="48"/>
      <c r="H61" s="2"/>
      <c r="I61" s="2"/>
      <c r="J61" s="2"/>
      <c r="K61" s="69"/>
    </row>
    <row r="62" spans="1:11" s="3" customFormat="1" x14ac:dyDescent="0.2">
      <c r="A62" s="616"/>
      <c r="B62" s="16" t="s">
        <v>22</v>
      </c>
      <c r="C62" s="609"/>
      <c r="D62" s="8">
        <v>0</v>
      </c>
      <c r="E62" s="8">
        <v>0</v>
      </c>
      <c r="F62" s="147">
        <v>0</v>
      </c>
      <c r="G62" s="48"/>
      <c r="H62" s="2"/>
      <c r="I62" s="2"/>
      <c r="J62" s="2"/>
      <c r="K62" s="69"/>
    </row>
    <row r="63" spans="1:11" s="3" customFormat="1" x14ac:dyDescent="0.2">
      <c r="A63" s="617"/>
      <c r="B63" s="16" t="s">
        <v>23</v>
      </c>
      <c r="C63" s="609"/>
      <c r="D63" s="7">
        <v>0</v>
      </c>
      <c r="E63" s="7">
        <v>0</v>
      </c>
      <c r="F63" s="150">
        <v>0</v>
      </c>
      <c r="G63" s="48"/>
      <c r="H63" s="2"/>
      <c r="I63" s="2"/>
      <c r="J63" s="2"/>
      <c r="K63" s="69"/>
    </row>
    <row r="64" spans="1:11" s="3" customFormat="1" ht="63" customHeight="1" x14ac:dyDescent="0.2">
      <c r="A64" s="607" t="s">
        <v>36</v>
      </c>
      <c r="B64" s="139" t="s">
        <v>155</v>
      </c>
      <c r="C64" s="598" t="s">
        <v>40</v>
      </c>
      <c r="D64" s="38">
        <f>D65+D66+D67+D68+D69</f>
        <v>13631.47</v>
      </c>
      <c r="E64" s="38">
        <f>E65+E66+E67+E68+E69</f>
        <v>13335.54</v>
      </c>
      <c r="F64" s="146">
        <f>E64/D64*100</f>
        <v>97.829067591389645</v>
      </c>
      <c r="G64" s="48"/>
      <c r="H64" s="2"/>
      <c r="I64" s="2"/>
      <c r="J64" s="2"/>
      <c r="K64" s="69"/>
    </row>
    <row r="65" spans="1:11" s="3" customFormat="1" ht="31.5" x14ac:dyDescent="0.2">
      <c r="A65" s="607"/>
      <c r="B65" s="16" t="s">
        <v>24</v>
      </c>
      <c r="C65" s="609"/>
      <c r="D65" s="8">
        <v>0</v>
      </c>
      <c r="E65" s="8">
        <v>0</v>
      </c>
      <c r="F65" s="147">
        <v>0</v>
      </c>
      <c r="G65" s="48"/>
      <c r="H65" s="2"/>
      <c r="I65" s="2"/>
      <c r="J65" s="2"/>
      <c r="K65" s="69"/>
    </row>
    <row r="66" spans="1:11" s="3" customFormat="1" ht="31.5" x14ac:dyDescent="0.2">
      <c r="A66" s="607"/>
      <c r="B66" s="16" t="s">
        <v>50</v>
      </c>
      <c r="C66" s="609"/>
      <c r="D66" s="39">
        <v>0</v>
      </c>
      <c r="E66" s="8">
        <v>0</v>
      </c>
      <c r="F66" s="147">
        <v>0</v>
      </c>
      <c r="G66" s="48"/>
      <c r="H66" s="2"/>
      <c r="I66" s="2"/>
      <c r="J66" s="2"/>
      <c r="K66" s="69"/>
    </row>
    <row r="67" spans="1:11" s="3" customFormat="1" x14ac:dyDescent="0.2">
      <c r="A67" s="607"/>
      <c r="B67" s="16" t="s">
        <v>21</v>
      </c>
      <c r="C67" s="609"/>
      <c r="D67" s="8">
        <v>13631.47</v>
      </c>
      <c r="E67" s="8">
        <v>13335.54</v>
      </c>
      <c r="F67" s="147">
        <f>E67/D67*100</f>
        <v>97.829067591389645</v>
      </c>
      <c r="G67" s="48"/>
      <c r="H67" s="2"/>
      <c r="I67" s="2"/>
      <c r="J67" s="2"/>
      <c r="K67" s="69"/>
    </row>
    <row r="68" spans="1:11" s="3" customFormat="1" x14ac:dyDescent="0.2">
      <c r="A68" s="607"/>
      <c r="B68" s="16" t="s">
        <v>22</v>
      </c>
      <c r="C68" s="609"/>
      <c r="D68" s="8">
        <v>0</v>
      </c>
      <c r="E68" s="8">
        <v>0</v>
      </c>
      <c r="F68" s="147">
        <v>0</v>
      </c>
      <c r="G68" s="48"/>
      <c r="H68" s="2"/>
      <c r="I68" s="2"/>
      <c r="J68" s="2"/>
      <c r="K68" s="69"/>
    </row>
    <row r="69" spans="1:11" s="3" customFormat="1" ht="16.5" thickBot="1" x14ac:dyDescent="0.25">
      <c r="A69" s="608"/>
      <c r="B69" s="17" t="s">
        <v>23</v>
      </c>
      <c r="C69" s="610"/>
      <c r="D69" s="10">
        <v>0</v>
      </c>
      <c r="E69" s="10">
        <v>0</v>
      </c>
      <c r="F69" s="154">
        <v>0</v>
      </c>
      <c r="G69" s="60"/>
      <c r="H69" s="58"/>
      <c r="I69" s="58"/>
      <c r="J69" s="58"/>
      <c r="K69" s="70"/>
    </row>
    <row r="70" spans="1:11" s="3" customFormat="1" ht="47.25" x14ac:dyDescent="0.2">
      <c r="A70" s="603" t="s">
        <v>17</v>
      </c>
      <c r="B70" s="21" t="s">
        <v>38</v>
      </c>
      <c r="C70" s="611" t="s">
        <v>94</v>
      </c>
      <c r="D70" s="13">
        <f>D71+D72+D73+D74+D75</f>
        <v>1764493.6699999997</v>
      </c>
      <c r="E70" s="13">
        <f>E71+E72+E73+E74+E75</f>
        <v>1752891.06</v>
      </c>
      <c r="F70" s="152">
        <f>E70/D70*100</f>
        <v>99.342439692628673</v>
      </c>
      <c r="G70" s="87"/>
      <c r="H70" s="88"/>
      <c r="I70" s="88"/>
      <c r="J70" s="63"/>
      <c r="K70" s="79"/>
    </row>
    <row r="71" spans="1:11" s="3" customFormat="1" ht="31.5" x14ac:dyDescent="0.2">
      <c r="A71" s="593"/>
      <c r="B71" s="19" t="s">
        <v>24</v>
      </c>
      <c r="C71" s="597"/>
      <c r="D71" s="8">
        <v>0</v>
      </c>
      <c r="E71" s="8">
        <v>0</v>
      </c>
      <c r="F71" s="147">
        <v>0</v>
      </c>
      <c r="G71" s="84" t="s">
        <v>267</v>
      </c>
      <c r="H71" s="41" t="s">
        <v>79</v>
      </c>
      <c r="I71" s="41">
        <v>75.2</v>
      </c>
      <c r="J71" s="41">
        <v>0</v>
      </c>
      <c r="K71" s="55">
        <f>J71/I71*100</f>
        <v>0</v>
      </c>
    </row>
    <row r="72" spans="1:11" s="3" customFormat="1" ht="31.5" x14ac:dyDescent="0.2">
      <c r="A72" s="593"/>
      <c r="B72" s="16" t="s">
        <v>50</v>
      </c>
      <c r="C72" s="597"/>
      <c r="D72" s="9">
        <f>D78+D84+D90+D96+D102+D108</f>
        <v>917056.95</v>
      </c>
      <c r="E72" s="9">
        <f>E78+E84+E90+E96+E102+E108</f>
        <v>912677.76</v>
      </c>
      <c r="F72" s="147">
        <f>E72/D72*100</f>
        <v>99.522473495239311</v>
      </c>
      <c r="G72" s="47" t="s">
        <v>98</v>
      </c>
      <c r="H72" s="40" t="s">
        <v>79</v>
      </c>
      <c r="I72" s="40">
        <v>3.1</v>
      </c>
      <c r="J72" s="40">
        <v>0</v>
      </c>
      <c r="K72" s="55">
        <f>J72/I72*100</f>
        <v>0</v>
      </c>
    </row>
    <row r="73" spans="1:11" s="3" customFormat="1" ht="78.75" x14ac:dyDescent="0.2">
      <c r="A73" s="593"/>
      <c r="B73" s="18" t="s">
        <v>21</v>
      </c>
      <c r="C73" s="597"/>
      <c r="D73" s="9">
        <f t="shared" ref="D73:E75" si="4">D79+D85+D91+D97+D103+D109</f>
        <v>745835.53999999992</v>
      </c>
      <c r="E73" s="9">
        <f t="shared" si="4"/>
        <v>742240.58000000007</v>
      </c>
      <c r="F73" s="153">
        <f>E73/D73*100</f>
        <v>99.517995616030859</v>
      </c>
      <c r="G73" s="47" t="s">
        <v>99</v>
      </c>
      <c r="H73" s="40" t="s">
        <v>79</v>
      </c>
      <c r="I73" s="40">
        <v>75.2</v>
      </c>
      <c r="J73" s="40">
        <v>0</v>
      </c>
      <c r="K73" s="55">
        <f>J73/I73*100</f>
        <v>0</v>
      </c>
    </row>
    <row r="74" spans="1:11" s="3" customFormat="1" x14ac:dyDescent="0.2">
      <c r="A74" s="593"/>
      <c r="B74" s="16" t="s">
        <v>22</v>
      </c>
      <c r="C74" s="597"/>
      <c r="D74" s="9">
        <f t="shared" si="4"/>
        <v>0</v>
      </c>
      <c r="E74" s="9">
        <f t="shared" si="4"/>
        <v>0</v>
      </c>
      <c r="F74" s="147">
        <v>0</v>
      </c>
      <c r="G74" s="48"/>
      <c r="H74" s="2"/>
      <c r="I74" s="2"/>
      <c r="J74" s="2"/>
      <c r="K74" s="69"/>
    </row>
    <row r="75" spans="1:11" s="3" customFormat="1" x14ac:dyDescent="0.2">
      <c r="A75" s="594"/>
      <c r="B75" s="16" t="s">
        <v>23</v>
      </c>
      <c r="C75" s="598"/>
      <c r="D75" s="171">
        <f t="shared" si="4"/>
        <v>101601.18</v>
      </c>
      <c r="E75" s="9">
        <f t="shared" si="4"/>
        <v>97972.72</v>
      </c>
      <c r="F75" s="147">
        <f>E75/D75*100</f>
        <v>96.428722579796826</v>
      </c>
      <c r="G75" s="48"/>
      <c r="H75" s="2"/>
      <c r="I75" s="2"/>
      <c r="J75" s="2"/>
      <c r="K75" s="69"/>
    </row>
    <row r="76" spans="1:11" s="3" customFormat="1" ht="31.5" customHeight="1" x14ac:dyDescent="0.2">
      <c r="A76" s="592" t="s">
        <v>112</v>
      </c>
      <c r="B76" s="139" t="s">
        <v>93</v>
      </c>
      <c r="C76" s="597" t="s">
        <v>94</v>
      </c>
      <c r="D76" s="38">
        <f>D77+D78+D79+D80+D81</f>
        <v>731412.8</v>
      </c>
      <c r="E76" s="38">
        <f>E77+E78+E79+E80+E81</f>
        <v>722553.96</v>
      </c>
      <c r="F76" s="157">
        <f>E76/D76*100</f>
        <v>98.788804352343845</v>
      </c>
      <c r="G76" s="73"/>
      <c r="H76" s="74"/>
      <c r="I76" s="74"/>
      <c r="J76" s="72"/>
      <c r="K76" s="92"/>
    </row>
    <row r="77" spans="1:11" s="3" customFormat="1" ht="63" x14ac:dyDescent="0.2">
      <c r="A77" s="593"/>
      <c r="B77" s="16" t="s">
        <v>24</v>
      </c>
      <c r="C77" s="597"/>
      <c r="D77" s="8">
        <v>0</v>
      </c>
      <c r="E77" s="8">
        <v>0</v>
      </c>
      <c r="F77" s="147">
        <v>0</v>
      </c>
      <c r="G77" s="84" t="s">
        <v>100</v>
      </c>
      <c r="H77" s="41" t="s">
        <v>79</v>
      </c>
      <c r="I77" s="41">
        <v>76.5</v>
      </c>
      <c r="J77" s="41">
        <v>0</v>
      </c>
      <c r="K77" s="55">
        <f>J77/I77*100</f>
        <v>0</v>
      </c>
    </row>
    <row r="78" spans="1:11" s="3" customFormat="1" ht="63" x14ac:dyDescent="0.2">
      <c r="A78" s="593"/>
      <c r="B78" s="16" t="s">
        <v>50</v>
      </c>
      <c r="C78" s="597"/>
      <c r="D78" s="8">
        <v>337844</v>
      </c>
      <c r="E78" s="8">
        <v>335025.08</v>
      </c>
      <c r="F78" s="147">
        <f>E78/D78*100</f>
        <v>99.165614899184234</v>
      </c>
      <c r="G78" s="47" t="s">
        <v>101</v>
      </c>
      <c r="H78" s="40" t="s">
        <v>79</v>
      </c>
      <c r="I78" s="40">
        <v>21</v>
      </c>
      <c r="J78" s="40">
        <v>0</v>
      </c>
      <c r="K78" s="55">
        <f>J78/I78*100</f>
        <v>0</v>
      </c>
    </row>
    <row r="79" spans="1:11" s="3" customFormat="1" x14ac:dyDescent="0.2">
      <c r="A79" s="593"/>
      <c r="B79" s="16" t="s">
        <v>21</v>
      </c>
      <c r="C79" s="597"/>
      <c r="D79" s="8">
        <v>291967.62</v>
      </c>
      <c r="E79" s="8">
        <v>289556.15999999997</v>
      </c>
      <c r="F79" s="147">
        <f>E79/D79*100</f>
        <v>99.174065946079907</v>
      </c>
      <c r="G79" s="48"/>
      <c r="H79" s="2"/>
      <c r="I79" s="2"/>
      <c r="J79" s="2"/>
      <c r="K79" s="69"/>
    </row>
    <row r="80" spans="1:11" s="3" customFormat="1" x14ac:dyDescent="0.2">
      <c r="A80" s="593"/>
      <c r="B80" s="16" t="s">
        <v>22</v>
      </c>
      <c r="C80" s="597"/>
      <c r="D80" s="8">
        <v>0</v>
      </c>
      <c r="E80" s="8">
        <v>0</v>
      </c>
      <c r="F80" s="147">
        <v>0</v>
      </c>
      <c r="G80" s="48"/>
      <c r="H80" s="2"/>
      <c r="I80" s="2"/>
      <c r="J80" s="2"/>
      <c r="K80" s="69"/>
    </row>
    <row r="81" spans="1:11" s="3" customFormat="1" x14ac:dyDescent="0.2">
      <c r="A81" s="594"/>
      <c r="B81" s="168" t="s">
        <v>23</v>
      </c>
      <c r="C81" s="598"/>
      <c r="D81" s="166">
        <v>101601.18</v>
      </c>
      <c r="E81" s="166">
        <v>97972.72</v>
      </c>
      <c r="F81" s="167">
        <v>0</v>
      </c>
      <c r="G81" s="48"/>
      <c r="H81" s="2"/>
      <c r="I81" s="2"/>
      <c r="J81" s="2"/>
      <c r="K81" s="69"/>
    </row>
    <row r="82" spans="1:11" s="3" customFormat="1" ht="31.5" x14ac:dyDescent="0.2">
      <c r="A82" s="593" t="s">
        <v>113</v>
      </c>
      <c r="B82" s="139" t="s">
        <v>279</v>
      </c>
      <c r="C82" s="597" t="s">
        <v>94</v>
      </c>
      <c r="D82" s="38">
        <f>D83+D84+D85+D86+D87</f>
        <v>808763.30999999994</v>
      </c>
      <c r="E82" s="38">
        <f>E83+E84+E85+E86+E87</f>
        <v>807202.33000000007</v>
      </c>
      <c r="F82" s="157">
        <f>E82/D82*100</f>
        <v>99.806991739029328</v>
      </c>
      <c r="G82" s="80"/>
      <c r="H82" s="81"/>
      <c r="I82" s="81"/>
      <c r="J82" s="46"/>
      <c r="K82" s="91"/>
    </row>
    <row r="83" spans="1:11" s="3" customFormat="1" ht="110.25" x14ac:dyDescent="0.2">
      <c r="A83" s="593"/>
      <c r="B83" s="16" t="s">
        <v>24</v>
      </c>
      <c r="C83" s="597"/>
      <c r="D83" s="8">
        <v>0</v>
      </c>
      <c r="E83" s="8">
        <v>0</v>
      </c>
      <c r="F83" s="147">
        <v>0</v>
      </c>
      <c r="G83" s="84" t="s">
        <v>102</v>
      </c>
      <c r="H83" s="41" t="s">
        <v>79</v>
      </c>
      <c r="I83" s="41">
        <v>13.7</v>
      </c>
      <c r="J83" s="41">
        <v>0</v>
      </c>
      <c r="K83" s="55">
        <f>J83/I83*100</f>
        <v>0</v>
      </c>
    </row>
    <row r="84" spans="1:11" s="3" customFormat="1" ht="110.25" x14ac:dyDescent="0.2">
      <c r="A84" s="593"/>
      <c r="B84" s="16" t="s">
        <v>50</v>
      </c>
      <c r="C84" s="597"/>
      <c r="D84" s="8">
        <v>541172.94999999995</v>
      </c>
      <c r="E84" s="8">
        <v>539612.68000000005</v>
      </c>
      <c r="F84" s="147">
        <f>E84/D84*100</f>
        <v>99.711687363531396</v>
      </c>
      <c r="G84" s="47" t="s">
        <v>103</v>
      </c>
      <c r="H84" s="40" t="s">
        <v>79</v>
      </c>
      <c r="I84" s="40">
        <v>99</v>
      </c>
      <c r="J84" s="40">
        <v>0</v>
      </c>
      <c r="K84" s="55">
        <f>J84/I84*100</f>
        <v>0</v>
      </c>
    </row>
    <row r="85" spans="1:11" s="3" customFormat="1" ht="110.25" x14ac:dyDescent="0.2">
      <c r="A85" s="593"/>
      <c r="B85" s="16" t="s">
        <v>21</v>
      </c>
      <c r="C85" s="597"/>
      <c r="D85" s="8">
        <v>267590.36</v>
      </c>
      <c r="E85" s="8">
        <v>267589.65000000002</v>
      </c>
      <c r="F85" s="147">
        <f>E85/D85*100</f>
        <v>99.999734669066569</v>
      </c>
      <c r="G85" s="47" t="s">
        <v>104</v>
      </c>
      <c r="H85" s="40" t="s">
        <v>79</v>
      </c>
      <c r="I85" s="40">
        <v>0.46</v>
      </c>
      <c r="J85" s="40">
        <v>0</v>
      </c>
      <c r="K85" s="55">
        <f>J85/I85*100</f>
        <v>0</v>
      </c>
    </row>
    <row r="86" spans="1:11" s="3" customFormat="1" ht="78.75" x14ac:dyDescent="0.2">
      <c r="A86" s="593"/>
      <c r="B86" s="16" t="s">
        <v>22</v>
      </c>
      <c r="C86" s="597"/>
      <c r="D86" s="8">
        <v>0</v>
      </c>
      <c r="E86" s="8">
        <v>0</v>
      </c>
      <c r="F86" s="147">
        <v>0</v>
      </c>
      <c r="G86" s="47" t="s">
        <v>105</v>
      </c>
      <c r="H86" s="40" t="s">
        <v>79</v>
      </c>
      <c r="I86" s="40">
        <v>87.5</v>
      </c>
      <c r="J86" s="40">
        <v>0</v>
      </c>
      <c r="K86" s="55">
        <f>J86/I86*100</f>
        <v>0</v>
      </c>
    </row>
    <row r="87" spans="1:11" s="3" customFormat="1" x14ac:dyDescent="0.2">
      <c r="A87" s="594"/>
      <c r="B87" s="16" t="s">
        <v>23</v>
      </c>
      <c r="C87" s="598"/>
      <c r="D87" s="8">
        <v>0</v>
      </c>
      <c r="E87" s="8">
        <v>0</v>
      </c>
      <c r="F87" s="150">
        <v>0</v>
      </c>
      <c r="G87" s="48"/>
      <c r="H87" s="66"/>
      <c r="I87" s="2"/>
      <c r="J87" s="2"/>
      <c r="K87" s="69"/>
    </row>
    <row r="88" spans="1:11" s="3" customFormat="1" ht="31.5" x14ac:dyDescent="0.2">
      <c r="A88" s="592" t="s">
        <v>114</v>
      </c>
      <c r="B88" s="139" t="s">
        <v>95</v>
      </c>
      <c r="C88" s="597" t="s">
        <v>94</v>
      </c>
      <c r="D88" s="38">
        <f>D89+D90+D91+D92+D93</f>
        <v>166538.23999999999</v>
      </c>
      <c r="E88" s="38">
        <f>E89+E90+E91+E92+E93</f>
        <v>165410.53</v>
      </c>
      <c r="F88" s="157">
        <f>E88/D88*100</f>
        <v>99.322852217004339</v>
      </c>
      <c r="G88" s="80"/>
      <c r="H88" s="81"/>
      <c r="I88" s="81"/>
      <c r="J88" s="46"/>
      <c r="K88" s="90"/>
    </row>
    <row r="89" spans="1:11" s="3" customFormat="1" ht="141.75" x14ac:dyDescent="0.2">
      <c r="A89" s="593"/>
      <c r="B89" s="16" t="s">
        <v>24</v>
      </c>
      <c r="C89" s="597"/>
      <c r="D89" s="8">
        <v>0</v>
      </c>
      <c r="E89" s="8">
        <v>0</v>
      </c>
      <c r="F89" s="147">
        <v>0</v>
      </c>
      <c r="G89" s="84" t="s">
        <v>106</v>
      </c>
      <c r="H89" s="41" t="s">
        <v>79</v>
      </c>
      <c r="I89" s="41">
        <v>69.5</v>
      </c>
      <c r="J89" s="41">
        <v>0</v>
      </c>
      <c r="K89" s="55">
        <f>J89/I89*100</f>
        <v>0</v>
      </c>
    </row>
    <row r="90" spans="1:11" s="3" customFormat="1" ht="94.5" x14ac:dyDescent="0.2">
      <c r="A90" s="593"/>
      <c r="B90" s="16" t="s">
        <v>50</v>
      </c>
      <c r="C90" s="597"/>
      <c r="D90" s="8">
        <v>17709</v>
      </c>
      <c r="E90" s="8">
        <v>17709</v>
      </c>
      <c r="F90" s="147">
        <v>0</v>
      </c>
      <c r="G90" s="47" t="s">
        <v>107</v>
      </c>
      <c r="H90" s="40" t="s">
        <v>79</v>
      </c>
      <c r="I90" s="40">
        <v>95.3</v>
      </c>
      <c r="J90" s="40">
        <v>0</v>
      </c>
      <c r="K90" s="55">
        <f>J90/I90*100</f>
        <v>0</v>
      </c>
    </row>
    <row r="91" spans="1:11" s="3" customFormat="1" x14ac:dyDescent="0.2">
      <c r="A91" s="593"/>
      <c r="B91" s="16" t="s">
        <v>21</v>
      </c>
      <c r="C91" s="597"/>
      <c r="D91" s="8">
        <v>148829.24</v>
      </c>
      <c r="E91" s="8">
        <v>147701.53</v>
      </c>
      <c r="F91" s="147">
        <f>E91/D91*100</f>
        <v>99.242279272540799</v>
      </c>
      <c r="G91" s="66"/>
      <c r="H91" s="2"/>
      <c r="I91" s="2"/>
      <c r="J91" s="2"/>
      <c r="K91" s="69"/>
    </row>
    <row r="92" spans="1:11" s="3" customFormat="1" x14ac:dyDescent="0.2">
      <c r="A92" s="593"/>
      <c r="B92" s="16" t="s">
        <v>22</v>
      </c>
      <c r="C92" s="597"/>
      <c r="D92" s="8">
        <v>0</v>
      </c>
      <c r="E92" s="8">
        <v>0</v>
      </c>
      <c r="F92" s="147">
        <v>0</v>
      </c>
      <c r="G92" s="66"/>
      <c r="H92" s="2"/>
      <c r="I92" s="2"/>
      <c r="J92" s="2"/>
      <c r="K92" s="69"/>
    </row>
    <row r="93" spans="1:11" s="3" customFormat="1" x14ac:dyDescent="0.2">
      <c r="A93" s="594"/>
      <c r="B93" s="16" t="s">
        <v>23</v>
      </c>
      <c r="C93" s="598"/>
      <c r="D93" s="8">
        <v>0</v>
      </c>
      <c r="E93" s="8">
        <v>0</v>
      </c>
      <c r="F93" s="150">
        <v>0</v>
      </c>
      <c r="G93" s="66"/>
      <c r="H93" s="2"/>
      <c r="I93" s="2"/>
      <c r="J93" s="2"/>
      <c r="K93" s="69"/>
    </row>
    <row r="94" spans="1:11" s="3" customFormat="1" ht="31.5" x14ac:dyDescent="0.2">
      <c r="A94" s="592" t="s">
        <v>115</v>
      </c>
      <c r="B94" s="139" t="s">
        <v>96</v>
      </c>
      <c r="C94" s="597" t="s">
        <v>94</v>
      </c>
      <c r="D94" s="38">
        <f>D95+D96+D97+D98+D99</f>
        <v>1000</v>
      </c>
      <c r="E94" s="38">
        <f>E95+E96+E97+E98+E99</f>
        <v>1000</v>
      </c>
      <c r="F94" s="157">
        <f>E94/D94*100</f>
        <v>100</v>
      </c>
      <c r="G94" s="80"/>
      <c r="H94" s="81"/>
      <c r="I94" s="81"/>
      <c r="J94" s="46"/>
      <c r="K94" s="91"/>
    </row>
    <row r="95" spans="1:11" s="3" customFormat="1" ht="78.75" x14ac:dyDescent="0.2">
      <c r="A95" s="593"/>
      <c r="B95" s="16" t="s">
        <v>24</v>
      </c>
      <c r="C95" s="597"/>
      <c r="D95" s="8">
        <v>0</v>
      </c>
      <c r="E95" s="8">
        <v>0</v>
      </c>
      <c r="F95" s="147">
        <v>0</v>
      </c>
      <c r="G95" s="84" t="s">
        <v>108</v>
      </c>
      <c r="H95" s="41" t="s">
        <v>79</v>
      </c>
      <c r="I95" s="41">
        <v>51</v>
      </c>
      <c r="J95" s="41">
        <v>0</v>
      </c>
      <c r="K95" s="55">
        <f>J95/I95*100</f>
        <v>0</v>
      </c>
    </row>
    <row r="96" spans="1:11" s="3" customFormat="1" ht="78.75" x14ac:dyDescent="0.2">
      <c r="A96" s="593"/>
      <c r="B96" s="16" t="s">
        <v>50</v>
      </c>
      <c r="C96" s="597"/>
      <c r="D96" s="8">
        <v>0</v>
      </c>
      <c r="E96" s="8">
        <v>0</v>
      </c>
      <c r="F96" s="147">
        <v>0</v>
      </c>
      <c r="G96" s="47" t="s">
        <v>109</v>
      </c>
      <c r="H96" s="40" t="s">
        <v>79</v>
      </c>
      <c r="I96" s="40">
        <v>1.5</v>
      </c>
      <c r="J96" s="40">
        <v>0</v>
      </c>
      <c r="K96" s="55">
        <f>J96/I96*100</f>
        <v>0</v>
      </c>
    </row>
    <row r="97" spans="1:11" s="3" customFormat="1" ht="63" x14ac:dyDescent="0.2">
      <c r="A97" s="593"/>
      <c r="B97" s="16" t="s">
        <v>21</v>
      </c>
      <c r="C97" s="597"/>
      <c r="D97" s="8">
        <v>1000</v>
      </c>
      <c r="E97" s="8">
        <v>1000</v>
      </c>
      <c r="F97" s="147">
        <f>E97/D97*100</f>
        <v>100</v>
      </c>
      <c r="G97" s="47" t="s">
        <v>110</v>
      </c>
      <c r="H97" s="40" t="s">
        <v>79</v>
      </c>
      <c r="I97" s="40">
        <v>54</v>
      </c>
      <c r="J97" s="40">
        <v>0</v>
      </c>
      <c r="K97" s="55">
        <f>J97/I97*100</f>
        <v>0</v>
      </c>
    </row>
    <row r="98" spans="1:11" s="3" customFormat="1" x14ac:dyDescent="0.2">
      <c r="A98" s="593"/>
      <c r="B98" s="16" t="s">
        <v>22</v>
      </c>
      <c r="C98" s="597"/>
      <c r="D98" s="8">
        <v>0</v>
      </c>
      <c r="E98" s="8">
        <v>0</v>
      </c>
      <c r="F98" s="147">
        <v>0</v>
      </c>
      <c r="G98" s="48"/>
      <c r="H98" s="2"/>
      <c r="I98" s="2"/>
      <c r="J98" s="2"/>
      <c r="K98" s="69"/>
    </row>
    <row r="99" spans="1:11" s="3" customFormat="1" x14ac:dyDescent="0.2">
      <c r="A99" s="594"/>
      <c r="B99" s="16" t="s">
        <v>23</v>
      </c>
      <c r="C99" s="598"/>
      <c r="D99" s="8">
        <v>0</v>
      </c>
      <c r="E99" s="8">
        <v>0</v>
      </c>
      <c r="F99" s="150">
        <v>0</v>
      </c>
      <c r="G99" s="48"/>
      <c r="H99" s="2"/>
      <c r="I99" s="2"/>
      <c r="J99" s="2"/>
      <c r="K99" s="89"/>
    </row>
    <row r="100" spans="1:11" s="3" customFormat="1" ht="63" x14ac:dyDescent="0.2">
      <c r="A100" s="592" t="s">
        <v>116</v>
      </c>
      <c r="B100" s="139" t="s">
        <v>97</v>
      </c>
      <c r="C100" s="596" t="s">
        <v>94</v>
      </c>
      <c r="D100" s="38">
        <f>D101+D102+D103+D104+D105</f>
        <v>4205</v>
      </c>
      <c r="E100" s="38">
        <f>E101+E102+E103+E104+E105</f>
        <v>4204.45</v>
      </c>
      <c r="F100" s="146">
        <f>E100/D100*100</f>
        <v>99.986920332936975</v>
      </c>
      <c r="G100" s="80"/>
      <c r="H100" s="74"/>
      <c r="I100" s="74"/>
      <c r="J100" s="72"/>
      <c r="K100" s="126"/>
    </row>
    <row r="101" spans="1:11" s="3" customFormat="1" ht="110.25" x14ac:dyDescent="0.2">
      <c r="A101" s="593"/>
      <c r="B101" s="16" t="s">
        <v>24</v>
      </c>
      <c r="C101" s="597"/>
      <c r="D101" s="8">
        <v>0</v>
      </c>
      <c r="E101" s="8">
        <v>0</v>
      </c>
      <c r="F101" s="147">
        <v>0</v>
      </c>
      <c r="G101" s="47" t="s">
        <v>111</v>
      </c>
      <c r="H101" s="50" t="s">
        <v>79</v>
      </c>
      <c r="I101" s="50">
        <v>76</v>
      </c>
      <c r="J101" s="50">
        <v>0</v>
      </c>
      <c r="K101" s="55">
        <f>J101/I101*100</f>
        <v>0</v>
      </c>
    </row>
    <row r="102" spans="1:11" s="3" customFormat="1" ht="78.75" x14ac:dyDescent="0.2">
      <c r="A102" s="593"/>
      <c r="B102" s="16" t="s">
        <v>50</v>
      </c>
      <c r="C102" s="597"/>
      <c r="D102" s="8">
        <v>0</v>
      </c>
      <c r="E102" s="8">
        <v>0</v>
      </c>
      <c r="F102" s="147">
        <v>0</v>
      </c>
      <c r="G102" s="47" t="s">
        <v>200</v>
      </c>
      <c r="H102" s="50" t="s">
        <v>79</v>
      </c>
      <c r="I102" s="50">
        <v>4.5</v>
      </c>
      <c r="J102" s="50">
        <v>0</v>
      </c>
      <c r="K102" s="55">
        <f>J102/I102*100</f>
        <v>0</v>
      </c>
    </row>
    <row r="103" spans="1:11" s="3" customFormat="1" x14ac:dyDescent="0.2">
      <c r="A103" s="593"/>
      <c r="B103" s="16" t="s">
        <v>21</v>
      </c>
      <c r="C103" s="597"/>
      <c r="D103" s="8">
        <v>4205</v>
      </c>
      <c r="E103" s="8">
        <v>4204.45</v>
      </c>
      <c r="F103" s="147">
        <f>E103/D103*100</f>
        <v>99.986920332936975</v>
      </c>
      <c r="G103" s="66"/>
      <c r="H103" s="2"/>
      <c r="I103" s="2"/>
      <c r="J103" s="2"/>
      <c r="K103" s="69"/>
    </row>
    <row r="104" spans="1:11" s="3" customFormat="1" x14ac:dyDescent="0.2">
      <c r="A104" s="593"/>
      <c r="B104" s="16" t="s">
        <v>22</v>
      </c>
      <c r="C104" s="597"/>
      <c r="D104" s="8">
        <v>0</v>
      </c>
      <c r="E104" s="8">
        <v>0</v>
      </c>
      <c r="F104" s="147">
        <v>0</v>
      </c>
      <c r="G104" s="66"/>
      <c r="H104" s="2"/>
      <c r="I104" s="2"/>
      <c r="J104" s="2"/>
      <c r="K104" s="69"/>
    </row>
    <row r="105" spans="1:11" s="3" customFormat="1" x14ac:dyDescent="0.2">
      <c r="A105" s="594"/>
      <c r="B105" s="16" t="s">
        <v>23</v>
      </c>
      <c r="C105" s="598"/>
      <c r="D105" s="8">
        <v>0</v>
      </c>
      <c r="E105" s="8">
        <v>0</v>
      </c>
      <c r="F105" s="150">
        <v>0</v>
      </c>
      <c r="G105" s="83"/>
      <c r="H105" s="105"/>
      <c r="I105" s="105"/>
      <c r="J105" s="105"/>
      <c r="K105" s="89"/>
    </row>
    <row r="106" spans="1:11" s="3" customFormat="1" x14ac:dyDescent="0.2">
      <c r="A106" s="593" t="s">
        <v>117</v>
      </c>
      <c r="B106" s="138" t="s">
        <v>73</v>
      </c>
      <c r="C106" s="597" t="s">
        <v>94</v>
      </c>
      <c r="D106" s="53">
        <f>D107+D108+D109+D110+D111</f>
        <v>52574.32</v>
      </c>
      <c r="E106" s="53">
        <f>E107+E108+E109+E110+E111</f>
        <v>52519.79</v>
      </c>
      <c r="F106" s="158">
        <f>E106/D106*100</f>
        <v>99.896280161112884</v>
      </c>
      <c r="G106" s="66"/>
      <c r="H106" s="2"/>
      <c r="I106" s="2"/>
      <c r="J106" s="2"/>
      <c r="K106" s="69"/>
    </row>
    <row r="107" spans="1:11" s="3" customFormat="1" ht="31.5" x14ac:dyDescent="0.2">
      <c r="A107" s="593"/>
      <c r="B107" s="16" t="s">
        <v>24</v>
      </c>
      <c r="C107" s="597"/>
      <c r="D107" s="8">
        <v>0</v>
      </c>
      <c r="E107" s="8">
        <v>0</v>
      </c>
      <c r="F107" s="147">
        <v>0</v>
      </c>
      <c r="G107" s="66"/>
      <c r="H107" s="2"/>
      <c r="I107" s="2"/>
      <c r="J107" s="2"/>
      <c r="K107" s="69"/>
    </row>
    <row r="108" spans="1:11" s="3" customFormat="1" ht="31.5" x14ac:dyDescent="0.2">
      <c r="A108" s="593"/>
      <c r="B108" s="16" t="s">
        <v>50</v>
      </c>
      <c r="C108" s="597"/>
      <c r="D108" s="8">
        <v>20331</v>
      </c>
      <c r="E108" s="8">
        <v>20331</v>
      </c>
      <c r="F108" s="147">
        <f>E108/D108*100</f>
        <v>100</v>
      </c>
      <c r="G108" s="66"/>
      <c r="H108" s="2"/>
      <c r="I108" s="2"/>
      <c r="J108" s="2"/>
      <c r="K108" s="69"/>
    </row>
    <row r="109" spans="1:11" s="3" customFormat="1" x14ac:dyDescent="0.2">
      <c r="A109" s="593"/>
      <c r="B109" s="16" t="s">
        <v>21</v>
      </c>
      <c r="C109" s="597"/>
      <c r="D109" s="8">
        <v>32243.32</v>
      </c>
      <c r="E109" s="8">
        <v>32188.79</v>
      </c>
      <c r="F109" s="147">
        <f>E109/D109*100</f>
        <v>99.830879698492595</v>
      </c>
      <c r="G109" s="66"/>
      <c r="H109" s="2"/>
      <c r="I109" s="2"/>
      <c r="J109" s="2"/>
      <c r="K109" s="69"/>
    </row>
    <row r="110" spans="1:11" s="3" customFormat="1" x14ac:dyDescent="0.2">
      <c r="A110" s="593"/>
      <c r="B110" s="16" t="s">
        <v>22</v>
      </c>
      <c r="C110" s="597"/>
      <c r="D110" s="8">
        <v>0</v>
      </c>
      <c r="E110" s="8">
        <v>0</v>
      </c>
      <c r="F110" s="147">
        <v>0</v>
      </c>
      <c r="G110" s="66"/>
      <c r="H110" s="2"/>
      <c r="I110" s="2"/>
      <c r="J110" s="2"/>
      <c r="K110" s="69"/>
    </row>
    <row r="111" spans="1:11" s="3" customFormat="1" ht="16.5" thickBot="1" x14ac:dyDescent="0.25">
      <c r="A111" s="595"/>
      <c r="B111" s="17" t="s">
        <v>23</v>
      </c>
      <c r="C111" s="599"/>
      <c r="D111" s="10">
        <v>0</v>
      </c>
      <c r="E111" s="10">
        <v>0</v>
      </c>
      <c r="F111" s="154">
        <v>0</v>
      </c>
      <c r="G111" s="68"/>
      <c r="H111" s="58"/>
      <c r="I111" s="58"/>
      <c r="J111" s="58"/>
      <c r="K111" s="70"/>
    </row>
    <row r="112" spans="1:11" s="3" customFormat="1" ht="49.5" customHeight="1" x14ac:dyDescent="0.2">
      <c r="A112" s="603" t="s">
        <v>19</v>
      </c>
      <c r="B112" s="33" t="s">
        <v>41</v>
      </c>
      <c r="C112" s="611" t="s">
        <v>177</v>
      </c>
      <c r="D112" s="24">
        <f>D113+D114+D115+D116+D117</f>
        <v>247961.75</v>
      </c>
      <c r="E112" s="24">
        <f>E113+E114+E115+E116+E117</f>
        <v>247961.74</v>
      </c>
      <c r="F112" s="156">
        <f>E112/D112*100</f>
        <v>99.999995967119929</v>
      </c>
      <c r="G112" s="98"/>
      <c r="H112" s="99"/>
      <c r="I112" s="99"/>
      <c r="J112" s="100"/>
      <c r="K112" s="101"/>
    </row>
    <row r="113" spans="1:11" s="3" customFormat="1" ht="94.5" x14ac:dyDescent="0.2">
      <c r="A113" s="593"/>
      <c r="B113" s="16" t="s">
        <v>24</v>
      </c>
      <c r="C113" s="613"/>
      <c r="D113" s="14">
        <v>0</v>
      </c>
      <c r="E113" s="14">
        <v>0</v>
      </c>
      <c r="F113" s="159">
        <v>0</v>
      </c>
      <c r="G113" s="51" t="s">
        <v>164</v>
      </c>
      <c r="H113" s="50" t="s">
        <v>79</v>
      </c>
      <c r="I113" s="50">
        <v>51.4</v>
      </c>
      <c r="J113" s="50">
        <v>0</v>
      </c>
      <c r="K113" s="55">
        <f t="shared" ref="K113:K119" si="5">J113/I113*100</f>
        <v>0</v>
      </c>
    </row>
    <row r="114" spans="1:11" s="3" customFormat="1" ht="47.25" x14ac:dyDescent="0.2">
      <c r="A114" s="593"/>
      <c r="B114" s="16" t="s">
        <v>50</v>
      </c>
      <c r="C114" s="613"/>
      <c r="D114" s="14">
        <v>41000</v>
      </c>
      <c r="E114" s="14">
        <v>41000</v>
      </c>
      <c r="F114" s="159">
        <f>E114/D114*100</f>
        <v>100</v>
      </c>
      <c r="G114" s="51" t="s">
        <v>165</v>
      </c>
      <c r="H114" s="50" t="s">
        <v>166</v>
      </c>
      <c r="I114" s="50">
        <v>8.84</v>
      </c>
      <c r="J114" s="50">
        <v>0</v>
      </c>
      <c r="K114" s="55">
        <f t="shared" si="5"/>
        <v>0</v>
      </c>
    </row>
    <row r="115" spans="1:11" s="3" customFormat="1" ht="63" x14ac:dyDescent="0.2">
      <c r="A115" s="593"/>
      <c r="B115" s="16" t="s">
        <v>21</v>
      </c>
      <c r="C115" s="613"/>
      <c r="D115" s="25">
        <v>206961.75</v>
      </c>
      <c r="E115" s="25">
        <v>206961.74</v>
      </c>
      <c r="F115" s="159">
        <f>E115/D115*100</f>
        <v>99.999995168189287</v>
      </c>
      <c r="G115" s="51" t="s">
        <v>167</v>
      </c>
      <c r="H115" s="50" t="s">
        <v>166</v>
      </c>
      <c r="I115" s="50">
        <v>163.35</v>
      </c>
      <c r="J115" s="50">
        <v>0</v>
      </c>
      <c r="K115" s="55">
        <f t="shared" si="5"/>
        <v>0</v>
      </c>
    </row>
    <row r="116" spans="1:11" s="3" customFormat="1" ht="63" x14ac:dyDescent="0.2">
      <c r="A116" s="593"/>
      <c r="B116" s="16" t="s">
        <v>22</v>
      </c>
      <c r="C116" s="613"/>
      <c r="D116" s="14">
        <v>0</v>
      </c>
      <c r="E116" s="14">
        <v>0</v>
      </c>
      <c r="F116" s="159">
        <v>0</v>
      </c>
      <c r="G116" s="51" t="s">
        <v>168</v>
      </c>
      <c r="H116" s="50" t="s">
        <v>79</v>
      </c>
      <c r="I116" s="50">
        <v>28.13</v>
      </c>
      <c r="J116" s="50">
        <v>0</v>
      </c>
      <c r="K116" s="55">
        <f t="shared" si="5"/>
        <v>0</v>
      </c>
    </row>
    <row r="117" spans="1:11" s="3" customFormat="1" ht="63" x14ac:dyDescent="0.2">
      <c r="A117" s="593"/>
      <c r="B117" s="16" t="s">
        <v>23</v>
      </c>
      <c r="C117" s="614"/>
      <c r="D117" s="14">
        <v>0</v>
      </c>
      <c r="E117" s="14">
        <v>0</v>
      </c>
      <c r="F117" s="159">
        <v>0</v>
      </c>
      <c r="G117" s="51" t="s">
        <v>169</v>
      </c>
      <c r="H117" s="50" t="s">
        <v>79</v>
      </c>
      <c r="I117" s="50">
        <v>1.2</v>
      </c>
      <c r="J117" s="50">
        <v>0</v>
      </c>
      <c r="K117" s="55">
        <f t="shared" si="5"/>
        <v>0</v>
      </c>
    </row>
    <row r="118" spans="1:11" s="3" customFormat="1" ht="31.5" x14ac:dyDescent="0.2">
      <c r="A118" s="624"/>
      <c r="B118" s="103"/>
      <c r="C118" s="107"/>
      <c r="D118" s="102"/>
      <c r="E118" s="102"/>
      <c r="F118" s="160"/>
      <c r="G118" s="51" t="s">
        <v>170</v>
      </c>
      <c r="H118" s="50" t="s">
        <v>83</v>
      </c>
      <c r="I118" s="50">
        <v>3</v>
      </c>
      <c r="J118" s="50">
        <v>0</v>
      </c>
      <c r="K118" s="55">
        <f t="shared" si="5"/>
        <v>0</v>
      </c>
    </row>
    <row r="119" spans="1:11" s="3" customFormat="1" ht="116.25" customHeight="1" thickBot="1" x14ac:dyDescent="0.25">
      <c r="A119" s="625"/>
      <c r="B119" s="108"/>
      <c r="C119" s="58"/>
      <c r="D119" s="109"/>
      <c r="E119" s="109"/>
      <c r="F119" s="161"/>
      <c r="G119" s="110" t="s">
        <v>171</v>
      </c>
      <c r="H119" s="96" t="s">
        <v>79</v>
      </c>
      <c r="I119" s="96">
        <v>2.86</v>
      </c>
      <c r="J119" s="96">
        <v>0</v>
      </c>
      <c r="K119" s="61">
        <f t="shared" si="5"/>
        <v>0</v>
      </c>
    </row>
    <row r="120" spans="1:11" s="4" customFormat="1" ht="74.25" customHeight="1" x14ac:dyDescent="0.25">
      <c r="A120" s="603" t="s">
        <v>6</v>
      </c>
      <c r="B120" s="33" t="s">
        <v>43</v>
      </c>
      <c r="C120" s="604" t="s">
        <v>53</v>
      </c>
      <c r="D120" s="13">
        <f>D121+D122+D123+D124+D125</f>
        <v>195380.25999999998</v>
      </c>
      <c r="E120" s="13">
        <f>E121+E122+E123+E124+E125</f>
        <v>44833.42</v>
      </c>
      <c r="F120" s="156">
        <f>E120/D120*100</f>
        <v>22.946750096452938</v>
      </c>
      <c r="G120" s="98"/>
      <c r="H120" s="99"/>
      <c r="I120" s="99"/>
      <c r="J120" s="100"/>
      <c r="K120" s="115"/>
    </row>
    <row r="121" spans="1:11" s="4" customFormat="1" ht="31.5" x14ac:dyDescent="0.25">
      <c r="A121" s="593"/>
      <c r="B121" s="16" t="s">
        <v>24</v>
      </c>
      <c r="C121" s="605"/>
      <c r="D121" s="14">
        <f t="shared" ref="D121:E123" si="6">D127+D133+D139+D145</f>
        <v>126209.04</v>
      </c>
      <c r="E121" s="14">
        <f t="shared" si="6"/>
        <v>18427.099999999999</v>
      </c>
      <c r="F121" s="147">
        <f>E121/D121*100</f>
        <v>14.600459681810433</v>
      </c>
      <c r="G121" s="48"/>
      <c r="H121" s="2"/>
      <c r="I121" s="2"/>
      <c r="J121" s="2"/>
      <c r="K121" s="69"/>
    </row>
    <row r="122" spans="1:11" s="4" customFormat="1" ht="31.5" x14ac:dyDescent="0.25">
      <c r="A122" s="593"/>
      <c r="B122" s="16" t="s">
        <v>20</v>
      </c>
      <c r="C122" s="605"/>
      <c r="D122" s="14">
        <f t="shared" si="6"/>
        <v>38698.79</v>
      </c>
      <c r="E122" s="14">
        <f t="shared" si="6"/>
        <v>8706.93</v>
      </c>
      <c r="F122" s="147">
        <f>E122/D122*100</f>
        <v>22.499230596098741</v>
      </c>
      <c r="G122" s="48"/>
      <c r="H122" s="2"/>
      <c r="I122" s="2"/>
      <c r="J122" s="2"/>
      <c r="K122" s="69"/>
    </row>
    <row r="123" spans="1:11" s="4" customFormat="1" x14ac:dyDescent="0.25">
      <c r="A123" s="593"/>
      <c r="B123" s="16" t="s">
        <v>21</v>
      </c>
      <c r="C123" s="605"/>
      <c r="D123" s="14">
        <f t="shared" si="6"/>
        <v>30472.43</v>
      </c>
      <c r="E123" s="14">
        <f t="shared" si="6"/>
        <v>17699.39</v>
      </c>
      <c r="F123" s="147">
        <f>E123/D123*100</f>
        <v>58.083290371000928</v>
      </c>
      <c r="G123" s="48"/>
      <c r="H123" s="2"/>
      <c r="I123" s="2"/>
      <c r="J123" s="2"/>
      <c r="K123" s="69"/>
    </row>
    <row r="124" spans="1:11" s="4" customFormat="1" x14ac:dyDescent="0.25">
      <c r="A124" s="593"/>
      <c r="B124" s="16" t="s">
        <v>22</v>
      </c>
      <c r="C124" s="605"/>
      <c r="D124" s="14">
        <v>0</v>
      </c>
      <c r="E124" s="14">
        <v>0</v>
      </c>
      <c r="F124" s="147">
        <v>0</v>
      </c>
      <c r="G124" s="48"/>
      <c r="H124" s="2"/>
      <c r="I124" s="2"/>
      <c r="J124" s="2"/>
      <c r="K124" s="69"/>
    </row>
    <row r="125" spans="1:11" s="4" customFormat="1" x14ac:dyDescent="0.25">
      <c r="A125" s="594"/>
      <c r="B125" s="16" t="s">
        <v>23</v>
      </c>
      <c r="C125" s="612"/>
      <c r="D125" s="14">
        <v>0</v>
      </c>
      <c r="E125" s="14">
        <v>0</v>
      </c>
      <c r="F125" s="147">
        <v>0</v>
      </c>
      <c r="G125" s="118"/>
      <c r="H125" s="105"/>
      <c r="I125" s="105"/>
      <c r="J125" s="105"/>
      <c r="K125" s="89"/>
    </row>
    <row r="126" spans="1:11" s="4" customFormat="1" ht="63.75" customHeight="1" x14ac:dyDescent="0.25">
      <c r="A126" s="592" t="s">
        <v>178</v>
      </c>
      <c r="B126" s="139" t="s">
        <v>179</v>
      </c>
      <c r="C126" s="626"/>
      <c r="D126" s="53">
        <f>D127+D128+D129+D130+D131</f>
        <v>1750</v>
      </c>
      <c r="E126" s="53">
        <f>E127+E128+E129+E130+E131</f>
        <v>1750</v>
      </c>
      <c r="F126" s="146">
        <f>E126/D126*100</f>
        <v>100</v>
      </c>
      <c r="G126" s="73"/>
      <c r="H126" s="74"/>
      <c r="I126" s="74"/>
      <c r="J126" s="72"/>
      <c r="K126" s="120"/>
    </row>
    <row r="127" spans="1:11" s="4" customFormat="1" ht="31.5" x14ac:dyDescent="0.25">
      <c r="A127" s="593"/>
      <c r="B127" s="16" t="s">
        <v>24</v>
      </c>
      <c r="C127" s="605"/>
      <c r="D127" s="14">
        <v>0</v>
      </c>
      <c r="E127" s="14">
        <v>0</v>
      </c>
      <c r="F127" s="147">
        <v>0</v>
      </c>
      <c r="G127" s="51" t="s">
        <v>186</v>
      </c>
      <c r="H127" s="50" t="s">
        <v>187</v>
      </c>
      <c r="I127" s="50">
        <v>41.1</v>
      </c>
      <c r="J127" s="50">
        <v>0</v>
      </c>
      <c r="K127" s="55">
        <f t="shared" ref="K127:K133" si="7">J127/I127*100</f>
        <v>0</v>
      </c>
    </row>
    <row r="128" spans="1:11" s="4" customFormat="1" ht="31.5" x14ac:dyDescent="0.25">
      <c r="A128" s="593"/>
      <c r="B128" s="16" t="s">
        <v>50</v>
      </c>
      <c r="C128" s="605"/>
      <c r="D128" s="14">
        <v>0</v>
      </c>
      <c r="E128" s="14">
        <v>0</v>
      </c>
      <c r="F128" s="147">
        <v>0</v>
      </c>
      <c r="G128" s="51" t="s">
        <v>188</v>
      </c>
      <c r="H128" s="50" t="s">
        <v>187</v>
      </c>
      <c r="I128" s="50">
        <v>21</v>
      </c>
      <c r="J128" s="50">
        <v>0</v>
      </c>
      <c r="K128" s="55">
        <f t="shared" si="7"/>
        <v>0</v>
      </c>
    </row>
    <row r="129" spans="1:11" s="4" customFormat="1" ht="31.5" x14ac:dyDescent="0.25">
      <c r="A129" s="593"/>
      <c r="B129" s="16" t="s">
        <v>21</v>
      </c>
      <c r="C129" s="605"/>
      <c r="D129" s="14">
        <v>1750</v>
      </c>
      <c r="E129" s="14">
        <v>1750</v>
      </c>
      <c r="F129" s="147">
        <f>E129/D129*100</f>
        <v>100</v>
      </c>
      <c r="G129" s="51" t="s">
        <v>189</v>
      </c>
      <c r="H129" s="50" t="s">
        <v>187</v>
      </c>
      <c r="I129" s="50">
        <v>20.100000000000001</v>
      </c>
      <c r="J129" s="50">
        <v>0</v>
      </c>
      <c r="K129" s="55">
        <f t="shared" si="7"/>
        <v>0</v>
      </c>
    </row>
    <row r="130" spans="1:11" s="4" customFormat="1" ht="31.5" x14ac:dyDescent="0.25">
      <c r="A130" s="593"/>
      <c r="B130" s="16" t="s">
        <v>22</v>
      </c>
      <c r="C130" s="605"/>
      <c r="D130" s="14">
        <v>0</v>
      </c>
      <c r="E130" s="14">
        <v>0</v>
      </c>
      <c r="F130" s="147">
        <v>0</v>
      </c>
      <c r="G130" s="51" t="s">
        <v>190</v>
      </c>
      <c r="H130" s="50" t="s">
        <v>79</v>
      </c>
      <c r="I130" s="50">
        <v>51.1</v>
      </c>
      <c r="J130" s="50">
        <v>0</v>
      </c>
      <c r="K130" s="55">
        <f t="shared" si="7"/>
        <v>0</v>
      </c>
    </row>
    <row r="131" spans="1:11" s="4" customFormat="1" ht="31.5" x14ac:dyDescent="0.25">
      <c r="A131" s="594"/>
      <c r="B131" s="16" t="s">
        <v>23</v>
      </c>
      <c r="C131" s="612"/>
      <c r="D131" s="14">
        <v>0</v>
      </c>
      <c r="E131" s="14">
        <v>0</v>
      </c>
      <c r="F131" s="147">
        <v>0</v>
      </c>
      <c r="G131" s="118" t="s">
        <v>191</v>
      </c>
      <c r="H131" s="50" t="s">
        <v>79</v>
      </c>
      <c r="I131" s="50">
        <v>48.9</v>
      </c>
      <c r="J131" s="105">
        <v>0</v>
      </c>
      <c r="K131" s="55">
        <f t="shared" si="7"/>
        <v>0</v>
      </c>
    </row>
    <row r="132" spans="1:11" s="4" customFormat="1" ht="47.25" x14ac:dyDescent="0.25">
      <c r="A132" s="592" t="s">
        <v>183</v>
      </c>
      <c r="B132" s="139" t="s">
        <v>180</v>
      </c>
      <c r="C132" s="626"/>
      <c r="D132" s="53">
        <f>D133+D134+D135+D136+D137</f>
        <v>27163.4</v>
      </c>
      <c r="E132" s="53">
        <f>E133+E134+E135+E136+E137</f>
        <v>17390.89</v>
      </c>
      <c r="F132" s="146">
        <f>E132/D132*100</f>
        <v>64.023244512837124</v>
      </c>
      <c r="G132" s="73"/>
      <c r="H132" s="74"/>
      <c r="I132" s="74"/>
      <c r="J132" s="72"/>
      <c r="K132" s="69"/>
    </row>
    <row r="133" spans="1:11" s="4" customFormat="1" ht="31.5" x14ac:dyDescent="0.25">
      <c r="A133" s="593"/>
      <c r="B133" s="16" t="s">
        <v>24</v>
      </c>
      <c r="C133" s="605"/>
      <c r="D133" s="14">
        <v>10404.67</v>
      </c>
      <c r="E133" s="14">
        <v>5940.17</v>
      </c>
      <c r="F133" s="147">
        <f>E133/D133*100</f>
        <v>57.091383003978024</v>
      </c>
      <c r="G133" s="51" t="s">
        <v>192</v>
      </c>
      <c r="H133" s="50" t="s">
        <v>193</v>
      </c>
      <c r="I133" s="50">
        <v>40</v>
      </c>
      <c r="J133" s="50">
        <v>0</v>
      </c>
      <c r="K133" s="55">
        <f t="shared" si="7"/>
        <v>0</v>
      </c>
    </row>
    <row r="134" spans="1:11" s="4" customFormat="1" ht="31.5" x14ac:dyDescent="0.25">
      <c r="A134" s="593"/>
      <c r="B134" s="16" t="s">
        <v>50</v>
      </c>
      <c r="C134" s="605"/>
      <c r="D134" s="14">
        <v>9758.73</v>
      </c>
      <c r="E134" s="14">
        <v>5587.69</v>
      </c>
      <c r="F134" s="147">
        <f>E134/D134*100</f>
        <v>57.258372759570143</v>
      </c>
      <c r="G134" s="48"/>
      <c r="H134" s="2"/>
      <c r="I134" s="2"/>
      <c r="J134" s="2"/>
      <c r="K134" s="69"/>
    </row>
    <row r="135" spans="1:11" s="4" customFormat="1" x14ac:dyDescent="0.25">
      <c r="A135" s="593"/>
      <c r="B135" s="16" t="s">
        <v>21</v>
      </c>
      <c r="C135" s="605"/>
      <c r="D135" s="14">
        <v>7000</v>
      </c>
      <c r="E135" s="14">
        <v>5863.03</v>
      </c>
      <c r="F135" s="147">
        <f>E135/D135*100</f>
        <v>83.757571428571424</v>
      </c>
      <c r="G135" s="48"/>
      <c r="H135" s="2"/>
      <c r="I135" s="2"/>
      <c r="J135" s="2"/>
      <c r="K135" s="69"/>
    </row>
    <row r="136" spans="1:11" s="4" customFormat="1" x14ac:dyDescent="0.25">
      <c r="A136" s="593"/>
      <c r="B136" s="16" t="s">
        <v>22</v>
      </c>
      <c r="C136" s="605"/>
      <c r="D136" s="14">
        <v>0</v>
      </c>
      <c r="E136" s="14">
        <v>0</v>
      </c>
      <c r="F136" s="147">
        <v>0</v>
      </c>
      <c r="G136" s="48"/>
      <c r="H136" s="2"/>
      <c r="I136" s="2"/>
      <c r="J136" s="2"/>
      <c r="K136" s="69"/>
    </row>
    <row r="137" spans="1:11" s="4" customFormat="1" x14ac:dyDescent="0.25">
      <c r="A137" s="594"/>
      <c r="B137" s="16" t="s">
        <v>23</v>
      </c>
      <c r="C137" s="612"/>
      <c r="D137" s="14">
        <v>0</v>
      </c>
      <c r="E137" s="14">
        <v>0</v>
      </c>
      <c r="F137" s="147">
        <v>0</v>
      </c>
      <c r="G137" s="48"/>
      <c r="H137" s="2"/>
      <c r="I137" s="2"/>
      <c r="J137" s="2"/>
      <c r="K137" s="69"/>
    </row>
    <row r="138" spans="1:11" s="4" customFormat="1" ht="67.5" customHeight="1" x14ac:dyDescent="0.25">
      <c r="A138" s="592" t="s">
        <v>184</v>
      </c>
      <c r="B138" s="139" t="s">
        <v>181</v>
      </c>
      <c r="C138" s="626"/>
      <c r="D138" s="53">
        <f>D139+D140+D141+D142+D143</f>
        <v>1826.85</v>
      </c>
      <c r="E138" s="53">
        <f>E139+E140+E141+E142+E143</f>
        <v>1826.85</v>
      </c>
      <c r="F138" s="146">
        <f>E138/D138*100</f>
        <v>100</v>
      </c>
      <c r="G138" s="121"/>
      <c r="H138" s="119"/>
      <c r="I138" s="119"/>
      <c r="J138" s="122"/>
      <c r="K138" s="120"/>
    </row>
    <row r="139" spans="1:11" s="4" customFormat="1" ht="47.25" x14ac:dyDescent="0.25">
      <c r="A139" s="593"/>
      <c r="B139" s="16" t="s">
        <v>24</v>
      </c>
      <c r="C139" s="605"/>
      <c r="D139" s="14">
        <v>0</v>
      </c>
      <c r="E139" s="14">
        <v>0</v>
      </c>
      <c r="F139" s="147">
        <v>0</v>
      </c>
      <c r="G139" s="51" t="s">
        <v>194</v>
      </c>
      <c r="H139" s="50" t="s">
        <v>83</v>
      </c>
      <c r="I139" s="50">
        <v>95</v>
      </c>
      <c r="J139" s="50">
        <v>0</v>
      </c>
      <c r="K139" s="55">
        <f>J139/I139*100</f>
        <v>0</v>
      </c>
    </row>
    <row r="140" spans="1:11" s="4" customFormat="1" ht="31.5" x14ac:dyDescent="0.25">
      <c r="A140" s="593"/>
      <c r="B140" s="16" t="s">
        <v>50</v>
      </c>
      <c r="C140" s="605"/>
      <c r="D140" s="14">
        <v>0</v>
      </c>
      <c r="E140" s="14">
        <v>0</v>
      </c>
      <c r="F140" s="147">
        <v>0</v>
      </c>
      <c r="G140" s="48"/>
      <c r="H140" s="2"/>
      <c r="I140" s="2"/>
      <c r="J140" s="2"/>
      <c r="K140" s="69"/>
    </row>
    <row r="141" spans="1:11" s="4" customFormat="1" x14ac:dyDescent="0.25">
      <c r="A141" s="593"/>
      <c r="B141" s="16" t="s">
        <v>21</v>
      </c>
      <c r="C141" s="605"/>
      <c r="D141" s="14">
        <v>1826.85</v>
      </c>
      <c r="E141" s="14">
        <v>1826.85</v>
      </c>
      <c r="F141" s="147">
        <f>E141/D141*100</f>
        <v>100</v>
      </c>
      <c r="G141" s="48"/>
      <c r="H141" s="2"/>
      <c r="I141" s="2"/>
      <c r="J141" s="2"/>
      <c r="K141" s="69"/>
    </row>
    <row r="142" spans="1:11" s="4" customFormat="1" x14ac:dyDescent="0.25">
      <c r="A142" s="593"/>
      <c r="B142" s="16" t="s">
        <v>22</v>
      </c>
      <c r="C142" s="605"/>
      <c r="D142" s="14">
        <v>0</v>
      </c>
      <c r="E142" s="14">
        <v>0</v>
      </c>
      <c r="F142" s="147">
        <v>0</v>
      </c>
      <c r="G142" s="48"/>
      <c r="H142" s="2"/>
      <c r="I142" s="2"/>
      <c r="J142" s="2"/>
      <c r="K142" s="69"/>
    </row>
    <row r="143" spans="1:11" s="4" customFormat="1" x14ac:dyDescent="0.25">
      <c r="A143" s="594"/>
      <c r="B143" s="16" t="s">
        <v>23</v>
      </c>
      <c r="C143" s="612"/>
      <c r="D143" s="14">
        <v>0</v>
      </c>
      <c r="E143" s="14">
        <v>0</v>
      </c>
      <c r="F143" s="147">
        <v>0</v>
      </c>
      <c r="G143" s="118"/>
      <c r="H143" s="105"/>
      <c r="I143" s="105"/>
      <c r="J143" s="105"/>
      <c r="K143" s="89"/>
    </row>
    <row r="144" spans="1:11" s="4" customFormat="1" ht="51" customHeight="1" x14ac:dyDescent="0.25">
      <c r="A144" s="592" t="s">
        <v>185</v>
      </c>
      <c r="B144" s="139" t="s">
        <v>182</v>
      </c>
      <c r="C144" s="626"/>
      <c r="D144" s="53">
        <f>D145+D146+D147+D148+D149</f>
        <v>164640.01</v>
      </c>
      <c r="E144" s="53">
        <f>E145+E146+E147+E148+E149</f>
        <v>23865.68</v>
      </c>
      <c r="F144" s="147">
        <f>E144/D144*100</f>
        <v>14.495674532575647</v>
      </c>
      <c r="G144" s="73"/>
      <c r="H144" s="74"/>
      <c r="I144" s="74"/>
      <c r="J144" s="72"/>
      <c r="K144" s="69"/>
    </row>
    <row r="145" spans="1:11" s="4" customFormat="1" ht="31.5" x14ac:dyDescent="0.25">
      <c r="A145" s="593"/>
      <c r="B145" s="16" t="s">
        <v>24</v>
      </c>
      <c r="C145" s="605"/>
      <c r="D145" s="14">
        <v>115804.37</v>
      </c>
      <c r="E145" s="14">
        <v>12486.93</v>
      </c>
      <c r="F145" s="147">
        <f>E145/D145*100</f>
        <v>10.78277961358453</v>
      </c>
      <c r="G145" s="51" t="s">
        <v>195</v>
      </c>
      <c r="H145" s="50" t="s">
        <v>131</v>
      </c>
      <c r="I145" s="50">
        <v>308</v>
      </c>
      <c r="J145" s="50">
        <v>0</v>
      </c>
      <c r="K145" s="55">
        <f>J145/I145*100</f>
        <v>0</v>
      </c>
    </row>
    <row r="146" spans="1:11" s="4" customFormat="1" ht="31.5" x14ac:dyDescent="0.25">
      <c r="A146" s="593"/>
      <c r="B146" s="16" t="s">
        <v>50</v>
      </c>
      <c r="C146" s="605"/>
      <c r="D146" s="14">
        <v>28940.06</v>
      </c>
      <c r="E146" s="14">
        <v>3119.24</v>
      </c>
      <c r="F146" s="147">
        <f>E146/D146*100</f>
        <v>10.778277584773493</v>
      </c>
      <c r="G146" s="51" t="s">
        <v>196</v>
      </c>
      <c r="H146" s="50" t="s">
        <v>83</v>
      </c>
      <c r="I146" s="50">
        <v>161</v>
      </c>
      <c r="J146" s="50">
        <v>0</v>
      </c>
      <c r="K146" s="55">
        <f>J146/I146*100</f>
        <v>0</v>
      </c>
    </row>
    <row r="147" spans="1:11" s="4" customFormat="1" ht="31.5" x14ac:dyDescent="0.25">
      <c r="A147" s="593"/>
      <c r="B147" s="16" t="s">
        <v>21</v>
      </c>
      <c r="C147" s="605"/>
      <c r="D147" s="14">
        <v>19895.580000000002</v>
      </c>
      <c r="E147" s="14">
        <v>8259.51</v>
      </c>
      <c r="F147" s="147">
        <f>E147/D147*100</f>
        <v>41.514296140147714</v>
      </c>
      <c r="G147" s="51" t="s">
        <v>197</v>
      </c>
      <c r="H147" s="50" t="s">
        <v>198</v>
      </c>
      <c r="I147" s="50">
        <v>7139.4</v>
      </c>
      <c r="J147" s="50">
        <v>0</v>
      </c>
      <c r="K147" s="55">
        <f>J147/I147*100</f>
        <v>0</v>
      </c>
    </row>
    <row r="148" spans="1:11" s="4" customFormat="1" x14ac:dyDescent="0.25">
      <c r="A148" s="593"/>
      <c r="B148" s="16" t="s">
        <v>22</v>
      </c>
      <c r="C148" s="605"/>
      <c r="D148" s="14">
        <v>0</v>
      </c>
      <c r="E148" s="14">
        <v>0</v>
      </c>
      <c r="F148" s="147">
        <v>0</v>
      </c>
      <c r="G148" s="48"/>
      <c r="H148" s="2"/>
      <c r="I148" s="2"/>
      <c r="J148" s="2"/>
      <c r="K148" s="69"/>
    </row>
    <row r="149" spans="1:11" s="4" customFormat="1" ht="16.5" thickBot="1" x14ac:dyDescent="0.3">
      <c r="A149" s="595"/>
      <c r="B149" s="17" t="s">
        <v>23</v>
      </c>
      <c r="C149" s="606"/>
      <c r="D149" s="15">
        <v>0</v>
      </c>
      <c r="E149" s="15">
        <v>0</v>
      </c>
      <c r="F149" s="155">
        <v>0</v>
      </c>
      <c r="G149" s="60"/>
      <c r="H149" s="58"/>
      <c r="I149" s="58"/>
      <c r="J149" s="58"/>
      <c r="K149" s="70"/>
    </row>
    <row r="150" spans="1:11" ht="67.5" customHeight="1" x14ac:dyDescent="0.25">
      <c r="A150" s="593" t="s">
        <v>7</v>
      </c>
      <c r="B150" s="104" t="s">
        <v>44</v>
      </c>
      <c r="C150" s="597" t="s">
        <v>45</v>
      </c>
      <c r="D150" s="71">
        <f>D151+D152+D153+D154+D155</f>
        <v>125241.03</v>
      </c>
      <c r="E150" s="71">
        <f>E151+E152+E153+E154+E155</f>
        <v>125173.91999999998</v>
      </c>
      <c r="F150" s="149">
        <f>E150/D150*100</f>
        <v>99.946415324115407</v>
      </c>
      <c r="G150" s="627"/>
      <c r="H150" s="628"/>
      <c r="I150" s="628"/>
      <c r="J150" s="628"/>
      <c r="K150" s="629"/>
    </row>
    <row r="151" spans="1:11" ht="31.5" x14ac:dyDescent="0.25">
      <c r="A151" s="593"/>
      <c r="B151" s="16" t="s">
        <v>24</v>
      </c>
      <c r="C151" s="597"/>
      <c r="D151" s="14">
        <v>0</v>
      </c>
      <c r="E151" s="14">
        <v>0</v>
      </c>
      <c r="F151" s="147">
        <v>0</v>
      </c>
      <c r="G151" s="630"/>
      <c r="H151" s="631"/>
      <c r="I151" s="631"/>
      <c r="J151" s="631"/>
      <c r="K151" s="632"/>
    </row>
    <row r="152" spans="1:11" ht="31.5" x14ac:dyDescent="0.25">
      <c r="A152" s="593"/>
      <c r="B152" s="16" t="s">
        <v>50</v>
      </c>
      <c r="C152" s="597"/>
      <c r="D152" s="14">
        <f>D158+D164+D175+D181+D187</f>
        <v>0</v>
      </c>
      <c r="E152" s="14">
        <f>E158+E164+E175+E181+E187</f>
        <v>0</v>
      </c>
      <c r="F152" s="147">
        <v>0</v>
      </c>
      <c r="G152" s="630"/>
      <c r="H152" s="631"/>
      <c r="I152" s="631"/>
      <c r="J152" s="631"/>
      <c r="K152" s="632"/>
    </row>
    <row r="153" spans="1:11" x14ac:dyDescent="0.25">
      <c r="A153" s="593"/>
      <c r="B153" s="16" t="s">
        <v>21</v>
      </c>
      <c r="C153" s="597"/>
      <c r="D153" s="14">
        <f>D159+D165+D176+D182+D188</f>
        <v>125241.03</v>
      </c>
      <c r="E153" s="14">
        <f>E159+E165+E176+E182+E188</f>
        <v>125173.91999999998</v>
      </c>
      <c r="F153" s="147">
        <f>E153/D153*100</f>
        <v>99.946415324115407</v>
      </c>
      <c r="G153" s="630"/>
      <c r="H153" s="631"/>
      <c r="I153" s="631"/>
      <c r="J153" s="631"/>
      <c r="K153" s="632"/>
    </row>
    <row r="154" spans="1:11" x14ac:dyDescent="0.25">
      <c r="A154" s="593"/>
      <c r="B154" s="18" t="s">
        <v>22</v>
      </c>
      <c r="C154" s="597"/>
      <c r="D154" s="23">
        <v>0</v>
      </c>
      <c r="E154" s="23">
        <v>0</v>
      </c>
      <c r="F154" s="147">
        <v>0</v>
      </c>
      <c r="G154" s="630"/>
      <c r="H154" s="631"/>
      <c r="I154" s="631"/>
      <c r="J154" s="631"/>
      <c r="K154" s="632"/>
    </row>
    <row r="155" spans="1:11" x14ac:dyDescent="0.25">
      <c r="A155" s="594"/>
      <c r="B155" s="16" t="s">
        <v>23</v>
      </c>
      <c r="C155" s="597"/>
      <c r="D155" s="14">
        <v>0</v>
      </c>
      <c r="E155" s="14">
        <v>0</v>
      </c>
      <c r="F155" s="147">
        <v>0</v>
      </c>
      <c r="G155" s="633"/>
      <c r="H155" s="634"/>
      <c r="I155" s="634"/>
      <c r="J155" s="634"/>
      <c r="K155" s="635"/>
    </row>
    <row r="156" spans="1:11" ht="47.25" x14ac:dyDescent="0.25">
      <c r="A156" s="592" t="s">
        <v>137</v>
      </c>
      <c r="B156" s="139" t="s">
        <v>138</v>
      </c>
      <c r="C156" s="596" t="s">
        <v>45</v>
      </c>
      <c r="D156" s="71">
        <f>D157+D158+D159+D160+D161</f>
        <v>9442.23</v>
      </c>
      <c r="E156" s="71">
        <f>E157+E158+E159+E160+E161</f>
        <v>9442.23</v>
      </c>
      <c r="F156" s="158">
        <f>E156/D156*100</f>
        <v>100</v>
      </c>
      <c r="G156" s="47"/>
      <c r="H156" s="50"/>
      <c r="I156" s="50"/>
      <c r="J156" s="50"/>
      <c r="K156" s="65"/>
    </row>
    <row r="157" spans="1:11" ht="31.5" x14ac:dyDescent="0.25">
      <c r="A157" s="593"/>
      <c r="B157" s="16" t="s">
        <v>24</v>
      </c>
      <c r="C157" s="597"/>
      <c r="D157" s="23">
        <v>0</v>
      </c>
      <c r="E157" s="23">
        <v>0</v>
      </c>
      <c r="F157" s="153">
        <v>0</v>
      </c>
      <c r="G157" s="47"/>
      <c r="H157" s="50"/>
      <c r="I157" s="50"/>
      <c r="J157" s="50"/>
      <c r="K157" s="55"/>
    </row>
    <row r="158" spans="1:11" ht="78.75" x14ac:dyDescent="0.25">
      <c r="A158" s="593"/>
      <c r="B158" s="16" t="s">
        <v>50</v>
      </c>
      <c r="C158" s="597"/>
      <c r="D158" s="23">
        <v>0</v>
      </c>
      <c r="E158" s="23">
        <v>0</v>
      </c>
      <c r="F158" s="147">
        <v>0</v>
      </c>
      <c r="G158" s="47" t="s">
        <v>147</v>
      </c>
      <c r="H158" s="50" t="s">
        <v>83</v>
      </c>
      <c r="I158" s="50">
        <v>14</v>
      </c>
      <c r="J158" s="50">
        <v>0</v>
      </c>
      <c r="K158" s="55">
        <f>J158/I158*100</f>
        <v>0</v>
      </c>
    </row>
    <row r="159" spans="1:11" x14ac:dyDescent="0.25">
      <c r="A159" s="593"/>
      <c r="B159" s="16" t="s">
        <v>21</v>
      </c>
      <c r="C159" s="597"/>
      <c r="D159" s="23">
        <v>9442.23</v>
      </c>
      <c r="E159" s="23">
        <v>9442.23</v>
      </c>
      <c r="F159" s="147">
        <f>E159/D159*100</f>
        <v>100</v>
      </c>
      <c r="G159" s="48"/>
      <c r="H159" s="2"/>
      <c r="I159" s="2"/>
      <c r="J159" s="2"/>
      <c r="K159" s="69"/>
    </row>
    <row r="160" spans="1:11" x14ac:dyDescent="0.25">
      <c r="A160" s="593"/>
      <c r="B160" s="16" t="s">
        <v>22</v>
      </c>
      <c r="C160" s="597"/>
      <c r="D160" s="23">
        <v>0</v>
      </c>
      <c r="E160" s="23">
        <v>0</v>
      </c>
      <c r="F160" s="153">
        <v>0</v>
      </c>
      <c r="G160" s="48"/>
      <c r="H160" s="2"/>
      <c r="I160" s="2"/>
      <c r="J160" s="2"/>
      <c r="K160" s="69"/>
    </row>
    <row r="161" spans="1:11" x14ac:dyDescent="0.25">
      <c r="A161" s="594"/>
      <c r="B161" s="16" t="s">
        <v>23</v>
      </c>
      <c r="C161" s="598"/>
      <c r="D161" s="14">
        <v>0</v>
      </c>
      <c r="E161" s="14">
        <v>0</v>
      </c>
      <c r="F161" s="147">
        <v>0</v>
      </c>
      <c r="G161" s="48"/>
      <c r="H161" s="2"/>
      <c r="I161" s="2"/>
      <c r="J161" s="2"/>
      <c r="K161" s="69"/>
    </row>
    <row r="162" spans="1:11" ht="47.25" x14ac:dyDescent="0.25">
      <c r="A162" s="592" t="s">
        <v>139</v>
      </c>
      <c r="B162" s="139" t="s">
        <v>140</v>
      </c>
      <c r="C162" s="597" t="s">
        <v>45</v>
      </c>
      <c r="D162" s="38">
        <f>D163+D164+D165+D166+D167</f>
        <v>67594.399999999994</v>
      </c>
      <c r="E162" s="38">
        <f>E163+E164+E165+E166+E167</f>
        <v>67527.289999999994</v>
      </c>
      <c r="F162" s="146">
        <f>E162/D162*100</f>
        <v>99.900716627412919</v>
      </c>
      <c r="G162" s="78"/>
      <c r="H162" s="74"/>
      <c r="I162" s="74"/>
      <c r="J162" s="72"/>
      <c r="K162" s="116"/>
    </row>
    <row r="163" spans="1:11" ht="63" x14ac:dyDescent="0.25">
      <c r="A163" s="593"/>
      <c r="B163" s="16" t="s">
        <v>24</v>
      </c>
      <c r="C163" s="597"/>
      <c r="D163" s="23">
        <v>0</v>
      </c>
      <c r="E163" s="23">
        <v>0</v>
      </c>
      <c r="F163" s="153">
        <v>0</v>
      </c>
      <c r="G163" s="47" t="s">
        <v>203</v>
      </c>
      <c r="H163" s="50" t="s">
        <v>83</v>
      </c>
      <c r="I163" s="50">
        <v>69</v>
      </c>
      <c r="J163" s="50">
        <v>0</v>
      </c>
      <c r="K163" s="55">
        <f t="shared" ref="K163:K176" si="8">J163/I163*100</f>
        <v>0</v>
      </c>
    </row>
    <row r="164" spans="1:11" ht="47.25" x14ac:dyDescent="0.25">
      <c r="A164" s="593"/>
      <c r="B164" s="16" t="s">
        <v>50</v>
      </c>
      <c r="C164" s="597"/>
      <c r="D164" s="23">
        <v>0</v>
      </c>
      <c r="E164" s="23">
        <v>0</v>
      </c>
      <c r="F164" s="147">
        <v>0</v>
      </c>
      <c r="G164" s="47" t="s">
        <v>204</v>
      </c>
      <c r="H164" s="50" t="s">
        <v>207</v>
      </c>
      <c r="I164" s="50">
        <v>2400</v>
      </c>
      <c r="J164" s="50">
        <v>0</v>
      </c>
      <c r="K164" s="55">
        <f t="shared" si="8"/>
        <v>0</v>
      </c>
    </row>
    <row r="165" spans="1:11" ht="47.25" x14ac:dyDescent="0.25">
      <c r="A165" s="593"/>
      <c r="B165" s="16" t="s">
        <v>21</v>
      </c>
      <c r="C165" s="597"/>
      <c r="D165" s="23">
        <v>67594.399999999994</v>
      </c>
      <c r="E165" s="23">
        <v>67527.289999999994</v>
      </c>
      <c r="F165" s="147">
        <f>E165/D165*100</f>
        <v>99.900716627412919</v>
      </c>
      <c r="G165" s="47" t="s">
        <v>205</v>
      </c>
      <c r="H165" s="50" t="s">
        <v>83</v>
      </c>
      <c r="I165" s="50">
        <v>0</v>
      </c>
      <c r="J165" s="50">
        <v>0</v>
      </c>
      <c r="K165" s="55">
        <v>0</v>
      </c>
    </row>
    <row r="166" spans="1:11" ht="63" x14ac:dyDescent="0.25">
      <c r="A166" s="593"/>
      <c r="B166" s="16" t="s">
        <v>22</v>
      </c>
      <c r="C166" s="597"/>
      <c r="D166" s="23">
        <v>0</v>
      </c>
      <c r="E166" s="23">
        <v>0</v>
      </c>
      <c r="F166" s="153">
        <v>0</v>
      </c>
      <c r="G166" s="47" t="s">
        <v>206</v>
      </c>
      <c r="H166" s="50"/>
      <c r="I166" s="50"/>
      <c r="J166" s="50"/>
      <c r="K166" s="55"/>
    </row>
    <row r="167" spans="1:11" x14ac:dyDescent="0.25">
      <c r="A167" s="593"/>
      <c r="B167" s="600" t="s">
        <v>23</v>
      </c>
      <c r="C167" s="597"/>
      <c r="D167" s="645">
        <v>0</v>
      </c>
      <c r="E167" s="645">
        <v>0</v>
      </c>
      <c r="F167" s="648">
        <v>0</v>
      </c>
      <c r="G167" s="47" t="s">
        <v>208</v>
      </c>
      <c r="H167" s="169" t="s">
        <v>207</v>
      </c>
      <c r="I167" s="169">
        <v>56</v>
      </c>
      <c r="J167" s="169">
        <v>0</v>
      </c>
      <c r="K167" s="55">
        <f t="shared" si="8"/>
        <v>0</v>
      </c>
    </row>
    <row r="168" spans="1:11" x14ac:dyDescent="0.25">
      <c r="A168" s="593"/>
      <c r="B168" s="601"/>
      <c r="C168" s="597"/>
      <c r="D168" s="646"/>
      <c r="E168" s="646"/>
      <c r="F168" s="649"/>
      <c r="G168" s="47" t="s">
        <v>209</v>
      </c>
      <c r="H168" s="169" t="s">
        <v>207</v>
      </c>
      <c r="I168" s="169">
        <v>171</v>
      </c>
      <c r="J168" s="169">
        <v>0</v>
      </c>
      <c r="K168" s="55">
        <f t="shared" si="8"/>
        <v>0</v>
      </c>
    </row>
    <row r="169" spans="1:11" ht="47.25" x14ac:dyDescent="0.25">
      <c r="A169" s="593"/>
      <c r="B169" s="601"/>
      <c r="C169" s="597"/>
      <c r="D169" s="646"/>
      <c r="E169" s="646"/>
      <c r="F169" s="649"/>
      <c r="G169" s="47" t="s">
        <v>210</v>
      </c>
      <c r="H169" s="169" t="s">
        <v>83</v>
      </c>
      <c r="I169" s="169">
        <v>5</v>
      </c>
      <c r="J169" s="169">
        <v>0</v>
      </c>
      <c r="K169" s="55">
        <f t="shared" si="8"/>
        <v>0</v>
      </c>
    </row>
    <row r="170" spans="1:11" ht="47.25" x14ac:dyDescent="0.25">
      <c r="A170" s="593"/>
      <c r="B170" s="601"/>
      <c r="C170" s="597"/>
      <c r="D170" s="646"/>
      <c r="E170" s="646"/>
      <c r="F170" s="649"/>
      <c r="G170" s="47" t="s">
        <v>211</v>
      </c>
      <c r="H170" s="169" t="s">
        <v>212</v>
      </c>
      <c r="I170" s="169">
        <v>18</v>
      </c>
      <c r="J170" s="169">
        <v>0</v>
      </c>
      <c r="K170" s="55">
        <f t="shared" si="8"/>
        <v>0</v>
      </c>
    </row>
    <row r="171" spans="1:11" ht="31.5" x14ac:dyDescent="0.25">
      <c r="A171" s="593"/>
      <c r="B171" s="601"/>
      <c r="C171" s="597"/>
      <c r="D171" s="646"/>
      <c r="E171" s="646"/>
      <c r="F171" s="649"/>
      <c r="G171" s="47" t="s">
        <v>288</v>
      </c>
      <c r="H171" s="169" t="s">
        <v>207</v>
      </c>
      <c r="I171" s="169">
        <v>86</v>
      </c>
      <c r="J171" s="169">
        <v>0</v>
      </c>
      <c r="K171" s="55">
        <f t="shared" si="8"/>
        <v>0</v>
      </c>
    </row>
    <row r="172" spans="1:11" ht="47.25" x14ac:dyDescent="0.25">
      <c r="A172" s="594"/>
      <c r="B172" s="602"/>
      <c r="C172" s="598"/>
      <c r="D172" s="647"/>
      <c r="E172" s="647"/>
      <c r="F172" s="650"/>
      <c r="G172" s="47" t="s">
        <v>213</v>
      </c>
      <c r="H172" s="50" t="s">
        <v>214</v>
      </c>
      <c r="I172" s="50">
        <v>722.8</v>
      </c>
      <c r="J172" s="50">
        <v>0</v>
      </c>
      <c r="K172" s="55">
        <f t="shared" si="8"/>
        <v>0</v>
      </c>
    </row>
    <row r="173" spans="1:11" ht="63" x14ac:dyDescent="0.25">
      <c r="A173" s="592" t="s">
        <v>141</v>
      </c>
      <c r="B173" s="139" t="s">
        <v>142</v>
      </c>
      <c r="C173" s="597" t="s">
        <v>45</v>
      </c>
      <c r="D173" s="71">
        <f>D174+D175+D176+D177+D178</f>
        <v>32124.959999999999</v>
      </c>
      <c r="E173" s="71">
        <f>E174+E175+E176+E177+E178</f>
        <v>32124.959999999999</v>
      </c>
      <c r="F173" s="146">
        <f>E173/D173*100</f>
        <v>100</v>
      </c>
      <c r="G173" s="48"/>
      <c r="H173" s="2"/>
      <c r="I173" s="2"/>
      <c r="J173" s="2"/>
      <c r="K173" s="117"/>
    </row>
    <row r="174" spans="1:11" ht="47.25" x14ac:dyDescent="0.25">
      <c r="A174" s="593"/>
      <c r="B174" s="16" t="s">
        <v>24</v>
      </c>
      <c r="C174" s="597"/>
      <c r="D174" s="23">
        <v>0</v>
      </c>
      <c r="E174" s="23">
        <v>0</v>
      </c>
      <c r="F174" s="153">
        <v>0</v>
      </c>
      <c r="G174" s="47" t="s">
        <v>215</v>
      </c>
      <c r="H174" s="50" t="s">
        <v>207</v>
      </c>
      <c r="I174" s="50">
        <v>52</v>
      </c>
      <c r="J174" s="50">
        <v>0</v>
      </c>
      <c r="K174" s="55">
        <f t="shared" si="8"/>
        <v>0</v>
      </c>
    </row>
    <row r="175" spans="1:11" ht="47.25" x14ac:dyDescent="0.25">
      <c r="A175" s="593"/>
      <c r="B175" s="16" t="s">
        <v>50</v>
      </c>
      <c r="C175" s="597"/>
      <c r="D175" s="23">
        <v>0</v>
      </c>
      <c r="E175" s="23">
        <v>0</v>
      </c>
      <c r="F175" s="147">
        <v>0</v>
      </c>
      <c r="G175" s="47" t="s">
        <v>216</v>
      </c>
      <c r="H175" s="50" t="s">
        <v>166</v>
      </c>
      <c r="I175" s="50">
        <v>0.4</v>
      </c>
      <c r="J175" s="50">
        <v>0</v>
      </c>
      <c r="K175" s="55">
        <f t="shared" si="8"/>
        <v>0</v>
      </c>
    </row>
    <row r="176" spans="1:11" ht="31.5" x14ac:dyDescent="0.25">
      <c r="A176" s="593"/>
      <c r="B176" s="16" t="s">
        <v>21</v>
      </c>
      <c r="C176" s="597"/>
      <c r="D176" s="23">
        <v>32124.959999999999</v>
      </c>
      <c r="E176" s="23">
        <v>32124.959999999999</v>
      </c>
      <c r="F176" s="147">
        <f>E176/D176*100</f>
        <v>100</v>
      </c>
      <c r="G176" s="47" t="s">
        <v>217</v>
      </c>
      <c r="H176" s="50" t="s">
        <v>218</v>
      </c>
      <c r="I176" s="50">
        <v>5500</v>
      </c>
      <c r="J176" s="50">
        <v>0</v>
      </c>
      <c r="K176" s="55">
        <f t="shared" si="8"/>
        <v>0</v>
      </c>
    </row>
    <row r="177" spans="1:11" x14ac:dyDescent="0.25">
      <c r="A177" s="593"/>
      <c r="B177" s="16" t="s">
        <v>22</v>
      </c>
      <c r="C177" s="597"/>
      <c r="D177" s="23">
        <v>0</v>
      </c>
      <c r="E177" s="23">
        <v>0</v>
      </c>
      <c r="F177" s="153">
        <v>0</v>
      </c>
      <c r="G177" s="48"/>
      <c r="H177" s="2"/>
      <c r="I177" s="2"/>
      <c r="J177" s="2"/>
      <c r="K177" s="69"/>
    </row>
    <row r="178" spans="1:11" x14ac:dyDescent="0.25">
      <c r="A178" s="594"/>
      <c r="B178" s="16" t="s">
        <v>23</v>
      </c>
      <c r="C178" s="598"/>
      <c r="D178" s="14">
        <v>0</v>
      </c>
      <c r="E178" s="14">
        <v>0</v>
      </c>
      <c r="F178" s="147">
        <v>0</v>
      </c>
      <c r="G178" s="48"/>
      <c r="H178" s="2"/>
      <c r="I178" s="2"/>
      <c r="J178" s="2"/>
      <c r="K178" s="69"/>
    </row>
    <row r="179" spans="1:11" ht="63" x14ac:dyDescent="0.25">
      <c r="A179" s="592" t="s">
        <v>143</v>
      </c>
      <c r="B179" s="139" t="s">
        <v>144</v>
      </c>
      <c r="C179" s="597" t="s">
        <v>45</v>
      </c>
      <c r="D179" s="71">
        <f>D180+D181+D182+D183+D184</f>
        <v>10000</v>
      </c>
      <c r="E179" s="71">
        <f>E180+E181+E182+E183+E184</f>
        <v>10000</v>
      </c>
      <c r="F179" s="158">
        <f>E179/D179*100</f>
        <v>100</v>
      </c>
      <c r="G179" s="78"/>
      <c r="H179" s="74"/>
      <c r="I179" s="74"/>
      <c r="J179" s="72"/>
      <c r="K179" s="117"/>
    </row>
    <row r="180" spans="1:11" ht="47.25" x14ac:dyDescent="0.25">
      <c r="A180" s="593"/>
      <c r="B180" s="16" t="s">
        <v>24</v>
      </c>
      <c r="C180" s="597"/>
      <c r="D180" s="23">
        <v>0</v>
      </c>
      <c r="E180" s="23">
        <v>0</v>
      </c>
      <c r="F180" s="153">
        <v>0</v>
      </c>
      <c r="G180" s="51" t="s">
        <v>219</v>
      </c>
      <c r="H180" s="169" t="s">
        <v>83</v>
      </c>
      <c r="I180" s="169">
        <v>5</v>
      </c>
      <c r="J180" s="169">
        <v>0</v>
      </c>
      <c r="K180" s="142">
        <f>J180/I180*100</f>
        <v>0</v>
      </c>
    </row>
    <row r="181" spans="1:11" ht="31.5" x14ac:dyDescent="0.25">
      <c r="A181" s="593"/>
      <c r="B181" s="16" t="s">
        <v>50</v>
      </c>
      <c r="C181" s="597"/>
      <c r="D181" s="23">
        <v>0</v>
      </c>
      <c r="E181" s="23">
        <v>0</v>
      </c>
      <c r="F181" s="147">
        <v>0</v>
      </c>
      <c r="G181" s="48"/>
      <c r="H181" s="2"/>
      <c r="I181" s="2"/>
      <c r="J181" s="2"/>
      <c r="K181" s="145"/>
    </row>
    <row r="182" spans="1:11" x14ac:dyDescent="0.25">
      <c r="A182" s="593"/>
      <c r="B182" s="16" t="s">
        <v>21</v>
      </c>
      <c r="C182" s="597"/>
      <c r="D182" s="23">
        <v>10000</v>
      </c>
      <c r="E182" s="23">
        <v>10000</v>
      </c>
      <c r="F182" s="147">
        <f>E182/D182*100</f>
        <v>100</v>
      </c>
      <c r="G182" s="48"/>
      <c r="H182" s="2"/>
      <c r="I182" s="2"/>
      <c r="J182" s="2"/>
      <c r="K182" s="69"/>
    </row>
    <row r="183" spans="1:11" x14ac:dyDescent="0.25">
      <c r="A183" s="593"/>
      <c r="B183" s="16" t="s">
        <v>22</v>
      </c>
      <c r="C183" s="597"/>
      <c r="D183" s="23">
        <v>0</v>
      </c>
      <c r="E183" s="23">
        <v>0</v>
      </c>
      <c r="F183" s="153">
        <v>0</v>
      </c>
      <c r="G183" s="48"/>
      <c r="H183" s="2"/>
      <c r="I183" s="2"/>
      <c r="J183" s="2"/>
      <c r="K183" s="69"/>
    </row>
    <row r="184" spans="1:11" x14ac:dyDescent="0.25">
      <c r="A184" s="594"/>
      <c r="B184" s="16" t="s">
        <v>23</v>
      </c>
      <c r="C184" s="598"/>
      <c r="D184" s="14">
        <v>0</v>
      </c>
      <c r="E184" s="14">
        <v>0</v>
      </c>
      <c r="F184" s="147">
        <v>0</v>
      </c>
      <c r="G184" s="48"/>
      <c r="H184" s="2"/>
      <c r="I184" s="2"/>
      <c r="J184" s="2"/>
      <c r="K184" s="69"/>
    </row>
    <row r="185" spans="1:11" ht="31.5" x14ac:dyDescent="0.25">
      <c r="A185" s="592" t="s">
        <v>145</v>
      </c>
      <c r="B185" s="139" t="s">
        <v>146</v>
      </c>
      <c r="C185" s="597" t="s">
        <v>45</v>
      </c>
      <c r="D185" s="71">
        <f>D186+D187+D188+D189+D190</f>
        <v>6079.44</v>
      </c>
      <c r="E185" s="71">
        <f>E186+E187+E188+E189+E190</f>
        <v>6079.44</v>
      </c>
      <c r="F185" s="158">
        <f>E185/D185*100</f>
        <v>100</v>
      </c>
      <c r="G185" s="78"/>
      <c r="H185" s="74"/>
      <c r="I185" s="74"/>
      <c r="J185" s="72"/>
      <c r="K185" s="117"/>
    </row>
    <row r="186" spans="1:11" ht="47.25" x14ac:dyDescent="0.25">
      <c r="A186" s="593"/>
      <c r="B186" s="16" t="s">
        <v>24</v>
      </c>
      <c r="C186" s="597"/>
      <c r="D186" s="23">
        <v>0</v>
      </c>
      <c r="E186" s="23">
        <v>0</v>
      </c>
      <c r="F186" s="153">
        <v>0</v>
      </c>
      <c r="G186" s="47" t="s">
        <v>149</v>
      </c>
      <c r="H186" s="50" t="s">
        <v>148</v>
      </c>
      <c r="I186" s="50">
        <v>546</v>
      </c>
      <c r="J186" s="50">
        <v>0</v>
      </c>
      <c r="K186" s="55">
        <f>J186/I186*100</f>
        <v>0</v>
      </c>
    </row>
    <row r="187" spans="1:11" ht="31.5" x14ac:dyDescent="0.25">
      <c r="A187" s="593"/>
      <c r="B187" s="16" t="s">
        <v>50</v>
      </c>
      <c r="C187" s="597"/>
      <c r="D187" s="23">
        <v>0</v>
      </c>
      <c r="E187" s="23">
        <v>0</v>
      </c>
      <c r="F187" s="147">
        <v>0</v>
      </c>
      <c r="G187" s="48"/>
      <c r="H187" s="2"/>
      <c r="I187" s="2"/>
      <c r="J187" s="2"/>
      <c r="K187" s="69"/>
    </row>
    <row r="188" spans="1:11" x14ac:dyDescent="0.25">
      <c r="A188" s="593"/>
      <c r="B188" s="16" t="s">
        <v>21</v>
      </c>
      <c r="C188" s="597"/>
      <c r="D188" s="23">
        <v>6079.44</v>
      </c>
      <c r="E188" s="23">
        <v>6079.44</v>
      </c>
      <c r="F188" s="147">
        <f>E188/D188*100</f>
        <v>100</v>
      </c>
      <c r="G188" s="48"/>
      <c r="H188" s="2"/>
      <c r="I188" s="2"/>
      <c r="J188" s="2"/>
      <c r="K188" s="69"/>
    </row>
    <row r="189" spans="1:11" x14ac:dyDescent="0.25">
      <c r="A189" s="593"/>
      <c r="B189" s="16" t="s">
        <v>22</v>
      </c>
      <c r="C189" s="597"/>
      <c r="D189" s="23">
        <v>0</v>
      </c>
      <c r="E189" s="23">
        <v>0</v>
      </c>
      <c r="F189" s="153">
        <v>0</v>
      </c>
      <c r="G189" s="48"/>
      <c r="H189" s="2"/>
      <c r="I189" s="2"/>
      <c r="J189" s="2"/>
      <c r="K189" s="69"/>
    </row>
    <row r="190" spans="1:11" ht="16.5" thickBot="1" x14ac:dyDescent="0.3">
      <c r="A190" s="595"/>
      <c r="B190" s="17" t="s">
        <v>23</v>
      </c>
      <c r="C190" s="599"/>
      <c r="D190" s="15">
        <v>0</v>
      </c>
      <c r="E190" s="15">
        <v>0</v>
      </c>
      <c r="F190" s="155">
        <v>0</v>
      </c>
      <c r="G190" s="60"/>
      <c r="H190" s="58"/>
      <c r="I190" s="58"/>
      <c r="J190" s="58"/>
      <c r="K190" s="70"/>
    </row>
    <row r="191" spans="1:11" ht="67.5" customHeight="1" x14ac:dyDescent="0.25">
      <c r="A191" s="603" t="s">
        <v>8</v>
      </c>
      <c r="B191" s="33" t="s">
        <v>46</v>
      </c>
      <c r="C191" s="611" t="s">
        <v>45</v>
      </c>
      <c r="D191" s="13">
        <f>D192+D193+D194+D195+D196</f>
        <v>39562.93</v>
      </c>
      <c r="E191" s="13">
        <f>E192+E193+E194+E195+E196</f>
        <v>39470.81</v>
      </c>
      <c r="F191" s="156">
        <f>E191/D191*100</f>
        <v>99.767155769302221</v>
      </c>
      <c r="G191" s="94"/>
      <c r="H191" s="75"/>
      <c r="I191" s="75"/>
      <c r="J191" s="75"/>
      <c r="K191" s="95"/>
    </row>
    <row r="192" spans="1:11" ht="63" x14ac:dyDescent="0.25">
      <c r="A192" s="593"/>
      <c r="B192" s="19" t="s">
        <v>24</v>
      </c>
      <c r="C192" s="597"/>
      <c r="D192" s="22">
        <v>0</v>
      </c>
      <c r="E192" s="22">
        <v>0</v>
      </c>
      <c r="F192" s="150">
        <v>0</v>
      </c>
      <c r="G192" s="51" t="s">
        <v>150</v>
      </c>
      <c r="H192" s="40" t="s">
        <v>83</v>
      </c>
      <c r="I192" s="93">
        <v>2200</v>
      </c>
      <c r="J192" s="40">
        <v>0</v>
      </c>
      <c r="K192" s="55">
        <f>J192/I192*100</f>
        <v>0</v>
      </c>
    </row>
    <row r="193" spans="1:11" ht="94.5" x14ac:dyDescent="0.25">
      <c r="A193" s="593"/>
      <c r="B193" s="16" t="s">
        <v>50</v>
      </c>
      <c r="C193" s="597"/>
      <c r="D193" s="14">
        <v>0</v>
      </c>
      <c r="E193" s="14">
        <v>0</v>
      </c>
      <c r="F193" s="147">
        <v>0</v>
      </c>
      <c r="G193" s="51" t="s">
        <v>151</v>
      </c>
      <c r="H193" s="40" t="s">
        <v>83</v>
      </c>
      <c r="I193" s="40">
        <v>600</v>
      </c>
      <c r="J193" s="40">
        <v>0</v>
      </c>
      <c r="K193" s="55">
        <f>J193/I193*100</f>
        <v>0</v>
      </c>
    </row>
    <row r="194" spans="1:11" ht="63" x14ac:dyDescent="0.25">
      <c r="A194" s="593"/>
      <c r="B194" s="16" t="s">
        <v>21</v>
      </c>
      <c r="C194" s="597"/>
      <c r="D194" s="14">
        <v>39562.93</v>
      </c>
      <c r="E194" s="14">
        <v>39470.81</v>
      </c>
      <c r="F194" s="147">
        <f>E194/D194*100</f>
        <v>99.767155769302221</v>
      </c>
      <c r="G194" s="51" t="s">
        <v>152</v>
      </c>
      <c r="H194" s="40" t="s">
        <v>131</v>
      </c>
      <c r="I194" s="40">
        <v>249</v>
      </c>
      <c r="J194" s="40">
        <v>0</v>
      </c>
      <c r="K194" s="55">
        <f>J194/I194*100</f>
        <v>0</v>
      </c>
    </row>
    <row r="195" spans="1:11" ht="47.25" x14ac:dyDescent="0.25">
      <c r="A195" s="593"/>
      <c r="B195" s="16" t="s">
        <v>22</v>
      </c>
      <c r="C195" s="597"/>
      <c r="D195" s="14">
        <v>0</v>
      </c>
      <c r="E195" s="14">
        <v>0</v>
      </c>
      <c r="F195" s="147">
        <v>0</v>
      </c>
      <c r="G195" s="51" t="s">
        <v>153</v>
      </c>
      <c r="H195" s="40" t="s">
        <v>154</v>
      </c>
      <c r="I195" s="40">
        <v>2.5</v>
      </c>
      <c r="J195" s="40">
        <v>0</v>
      </c>
      <c r="K195" s="55">
        <f>J195/I195*100</f>
        <v>0</v>
      </c>
    </row>
    <row r="196" spans="1:11" ht="16.5" thickBot="1" x14ac:dyDescent="0.3">
      <c r="A196" s="595"/>
      <c r="B196" s="17" t="s">
        <v>23</v>
      </c>
      <c r="C196" s="599"/>
      <c r="D196" s="15">
        <v>0</v>
      </c>
      <c r="E196" s="15">
        <v>0</v>
      </c>
      <c r="F196" s="155">
        <v>0</v>
      </c>
      <c r="G196" s="60"/>
      <c r="H196" s="58"/>
      <c r="I196" s="58"/>
      <c r="J196" s="58"/>
      <c r="K196" s="70"/>
    </row>
    <row r="197" spans="1:11" ht="49.5" customHeight="1" x14ac:dyDescent="0.25">
      <c r="A197" s="603" t="s">
        <v>9</v>
      </c>
      <c r="B197" s="36" t="s">
        <v>47</v>
      </c>
      <c r="C197" s="589" t="s">
        <v>48</v>
      </c>
      <c r="D197" s="13">
        <f>D198+D199+D200+D201+D202</f>
        <v>18982.28</v>
      </c>
      <c r="E197" s="13">
        <f>E198+E199+E200+E201+E202</f>
        <v>18703.740000000002</v>
      </c>
      <c r="F197" s="156">
        <f>E197/D197*100</f>
        <v>98.5326314857857</v>
      </c>
      <c r="G197" s="75"/>
      <c r="H197" s="75"/>
      <c r="I197" s="75"/>
      <c r="J197" s="75"/>
      <c r="K197" s="76"/>
    </row>
    <row r="198" spans="1:11" ht="31.5" x14ac:dyDescent="0.25">
      <c r="A198" s="593"/>
      <c r="B198" s="16" t="s">
        <v>24</v>
      </c>
      <c r="C198" s="590"/>
      <c r="D198" s="22">
        <v>0</v>
      </c>
      <c r="E198" s="22">
        <v>0</v>
      </c>
      <c r="F198" s="147">
        <v>0</v>
      </c>
      <c r="G198" s="47" t="s">
        <v>118</v>
      </c>
      <c r="H198" s="40" t="s">
        <v>79</v>
      </c>
      <c r="I198" s="40">
        <v>26</v>
      </c>
      <c r="J198" s="40">
        <v>0</v>
      </c>
      <c r="K198" s="55">
        <f>J198/I198*100</f>
        <v>0</v>
      </c>
    </row>
    <row r="199" spans="1:11" ht="63" x14ac:dyDescent="0.25">
      <c r="A199" s="593"/>
      <c r="B199" s="16" t="s">
        <v>50</v>
      </c>
      <c r="C199" s="590"/>
      <c r="D199" s="14">
        <v>0</v>
      </c>
      <c r="E199" s="14">
        <v>0</v>
      </c>
      <c r="F199" s="147">
        <v>0</v>
      </c>
      <c r="G199" s="47" t="s">
        <v>119</v>
      </c>
      <c r="H199" s="40" t="s">
        <v>79</v>
      </c>
      <c r="I199" s="40">
        <v>12.5</v>
      </c>
      <c r="J199" s="40">
        <v>0</v>
      </c>
      <c r="K199" s="55">
        <f>J199/I199*100</f>
        <v>0</v>
      </c>
    </row>
    <row r="200" spans="1:11" ht="31.5" x14ac:dyDescent="0.25">
      <c r="A200" s="593"/>
      <c r="B200" s="16" t="s">
        <v>21</v>
      </c>
      <c r="C200" s="590"/>
      <c r="D200" s="14">
        <v>18982.28</v>
      </c>
      <c r="E200" s="14">
        <v>18703.740000000002</v>
      </c>
      <c r="F200" s="147">
        <f>E200/D200*100</f>
        <v>98.5326314857857</v>
      </c>
      <c r="G200" s="47" t="s">
        <v>120</v>
      </c>
      <c r="H200" s="40" t="s">
        <v>79</v>
      </c>
      <c r="I200" s="40">
        <v>22</v>
      </c>
      <c r="J200" s="40">
        <v>0</v>
      </c>
      <c r="K200" s="55">
        <f>J200/I200*100</f>
        <v>0</v>
      </c>
    </row>
    <row r="201" spans="1:11" x14ac:dyDescent="0.25">
      <c r="A201" s="593"/>
      <c r="B201" s="16" t="s">
        <v>22</v>
      </c>
      <c r="C201" s="590"/>
      <c r="D201" s="14">
        <v>0</v>
      </c>
      <c r="E201" s="14">
        <v>0</v>
      </c>
      <c r="F201" s="147">
        <v>0</v>
      </c>
      <c r="G201" s="48"/>
      <c r="H201" s="2"/>
      <c r="I201" s="2"/>
      <c r="J201" s="2"/>
      <c r="K201" s="69"/>
    </row>
    <row r="202" spans="1:11" ht="16.5" thickBot="1" x14ac:dyDescent="0.3">
      <c r="A202" s="595"/>
      <c r="B202" s="17" t="s">
        <v>23</v>
      </c>
      <c r="C202" s="591"/>
      <c r="D202" s="15">
        <v>0</v>
      </c>
      <c r="E202" s="15">
        <v>0</v>
      </c>
      <c r="F202" s="155">
        <v>0</v>
      </c>
      <c r="G202" s="60"/>
      <c r="H202" s="58"/>
      <c r="I202" s="58"/>
      <c r="J202" s="58"/>
      <c r="K202" s="70"/>
    </row>
    <row r="203" spans="1:11" ht="31.5" x14ac:dyDescent="0.25">
      <c r="A203" s="603" t="s">
        <v>10</v>
      </c>
      <c r="B203" s="33" t="s">
        <v>49</v>
      </c>
      <c r="C203" s="611" t="s">
        <v>51</v>
      </c>
      <c r="D203" s="13">
        <f>D204+D205+D206+D207+D208</f>
        <v>390</v>
      </c>
      <c r="E203" s="13">
        <f>E204+E205+E206+E207+E208</f>
        <v>390</v>
      </c>
      <c r="F203" s="156">
        <f>E203/D203*100</f>
        <v>100</v>
      </c>
      <c r="G203" s="98"/>
      <c r="H203" s="99"/>
      <c r="I203" s="99"/>
      <c r="J203" s="100"/>
      <c r="K203" s="101"/>
    </row>
    <row r="204" spans="1:11" ht="31.5" x14ac:dyDescent="0.25">
      <c r="A204" s="593"/>
      <c r="B204" s="16" t="s">
        <v>24</v>
      </c>
      <c r="C204" s="597"/>
      <c r="D204" s="14">
        <v>0</v>
      </c>
      <c r="E204" s="14">
        <v>0</v>
      </c>
      <c r="F204" s="147">
        <v>0</v>
      </c>
      <c r="G204" s="51" t="s">
        <v>220</v>
      </c>
      <c r="H204" s="170" t="s">
        <v>83</v>
      </c>
      <c r="I204" s="170">
        <v>96</v>
      </c>
      <c r="J204" s="170">
        <v>0</v>
      </c>
      <c r="K204" s="142">
        <f>J204/I204*100</f>
        <v>0</v>
      </c>
    </row>
    <row r="205" spans="1:11" ht="31.5" x14ac:dyDescent="0.25">
      <c r="A205" s="593"/>
      <c r="B205" s="16" t="s">
        <v>50</v>
      </c>
      <c r="C205" s="597"/>
      <c r="D205" s="14">
        <v>0</v>
      </c>
      <c r="E205" s="14">
        <v>0</v>
      </c>
      <c r="F205" s="147">
        <v>0</v>
      </c>
      <c r="G205" s="48"/>
      <c r="H205" s="2"/>
      <c r="I205" s="2"/>
      <c r="J205" s="2"/>
      <c r="K205" s="145"/>
    </row>
    <row r="206" spans="1:11" x14ac:dyDescent="0.25">
      <c r="A206" s="593"/>
      <c r="B206" s="16" t="s">
        <v>21</v>
      </c>
      <c r="C206" s="597"/>
      <c r="D206" s="26">
        <v>390</v>
      </c>
      <c r="E206" s="26">
        <v>390</v>
      </c>
      <c r="F206" s="147">
        <f>E206/D206*100</f>
        <v>100</v>
      </c>
      <c r="G206" s="48"/>
      <c r="H206" s="2"/>
      <c r="I206" s="2"/>
      <c r="J206" s="2"/>
      <c r="K206" s="143"/>
    </row>
    <row r="207" spans="1:11" x14ac:dyDescent="0.25">
      <c r="A207" s="593"/>
      <c r="B207" s="16" t="s">
        <v>22</v>
      </c>
      <c r="C207" s="597"/>
      <c r="D207" s="14">
        <v>0</v>
      </c>
      <c r="E207" s="14">
        <v>0</v>
      </c>
      <c r="F207" s="147">
        <v>0</v>
      </c>
      <c r="G207" s="48"/>
      <c r="H207" s="2"/>
      <c r="I207" s="2"/>
      <c r="J207" s="2"/>
      <c r="K207" s="143"/>
    </row>
    <row r="208" spans="1:11" ht="16.5" thickBot="1" x14ac:dyDescent="0.3">
      <c r="A208" s="595"/>
      <c r="B208" s="17" t="s">
        <v>23</v>
      </c>
      <c r="C208" s="599"/>
      <c r="D208" s="15">
        <v>0</v>
      </c>
      <c r="E208" s="15">
        <v>0</v>
      </c>
      <c r="F208" s="155">
        <v>0</v>
      </c>
      <c r="G208" s="60"/>
      <c r="H208" s="58"/>
      <c r="I208" s="58"/>
      <c r="J208" s="58"/>
      <c r="K208" s="172"/>
    </row>
    <row r="209" spans="1:11" s="5" customFormat="1" ht="47.25" x14ac:dyDescent="0.25">
      <c r="A209" s="603" t="s">
        <v>11</v>
      </c>
      <c r="B209" s="35" t="s">
        <v>52</v>
      </c>
      <c r="C209" s="604" t="s">
        <v>176</v>
      </c>
      <c r="D209" s="13">
        <f>D210+D211+D212+D213+D214</f>
        <v>0</v>
      </c>
      <c r="E209" s="13">
        <f>E210+E211+E212+E213+E214</f>
        <v>0</v>
      </c>
      <c r="F209" s="156">
        <v>0</v>
      </c>
      <c r="G209" s="111"/>
      <c r="H209" s="112"/>
      <c r="I209" s="112"/>
      <c r="J209" s="113"/>
      <c r="K209" s="114"/>
    </row>
    <row r="210" spans="1:11" s="5" customFormat="1" ht="47.25" x14ac:dyDescent="0.25">
      <c r="A210" s="593"/>
      <c r="B210" s="16" t="s">
        <v>24</v>
      </c>
      <c r="C210" s="605"/>
      <c r="D210" s="14">
        <v>0</v>
      </c>
      <c r="E210" s="14">
        <v>0</v>
      </c>
      <c r="F210" s="147">
        <v>0</v>
      </c>
      <c r="G210" s="51" t="s">
        <v>173</v>
      </c>
      <c r="H210" s="50" t="s">
        <v>166</v>
      </c>
      <c r="I210" s="50">
        <v>0</v>
      </c>
      <c r="J210" s="50">
        <v>0</v>
      </c>
      <c r="K210" s="55">
        <v>0</v>
      </c>
    </row>
    <row r="211" spans="1:11" s="5" customFormat="1" ht="31.5" x14ac:dyDescent="0.25">
      <c r="A211" s="593"/>
      <c r="B211" s="16" t="s">
        <v>50</v>
      </c>
      <c r="C211" s="605"/>
      <c r="D211" s="14">
        <v>0</v>
      </c>
      <c r="E211" s="14">
        <v>0</v>
      </c>
      <c r="F211" s="147">
        <v>0</v>
      </c>
      <c r="G211" s="51" t="s">
        <v>174</v>
      </c>
      <c r="H211" s="50" t="s">
        <v>83</v>
      </c>
      <c r="I211" s="50">
        <v>0</v>
      </c>
      <c r="J211" s="50">
        <v>0</v>
      </c>
      <c r="K211" s="55">
        <v>0</v>
      </c>
    </row>
    <row r="212" spans="1:11" s="5" customFormat="1" ht="47.25" x14ac:dyDescent="0.25">
      <c r="A212" s="593"/>
      <c r="B212" s="16" t="s">
        <v>21</v>
      </c>
      <c r="C212" s="605"/>
      <c r="D212" s="14">
        <v>0</v>
      </c>
      <c r="E212" s="14">
        <v>0</v>
      </c>
      <c r="F212" s="147">
        <v>0</v>
      </c>
      <c r="G212" s="51" t="s">
        <v>175</v>
      </c>
      <c r="H212" s="50" t="s">
        <v>83</v>
      </c>
      <c r="I212" s="50">
        <v>0</v>
      </c>
      <c r="J212" s="50">
        <v>0</v>
      </c>
      <c r="K212" s="55">
        <v>0</v>
      </c>
    </row>
    <row r="213" spans="1:11" s="5" customFormat="1" x14ac:dyDescent="0.25">
      <c r="A213" s="593"/>
      <c r="B213" s="16" t="s">
        <v>22</v>
      </c>
      <c r="C213" s="605"/>
      <c r="D213" s="14">
        <v>0</v>
      </c>
      <c r="E213" s="14">
        <v>0</v>
      </c>
      <c r="F213" s="147">
        <v>0</v>
      </c>
      <c r="G213" s="48"/>
      <c r="H213" s="2"/>
      <c r="I213" s="2"/>
      <c r="J213" s="2"/>
      <c r="K213" s="69"/>
    </row>
    <row r="214" spans="1:11" s="5" customFormat="1" ht="16.5" thickBot="1" x14ac:dyDescent="0.3">
      <c r="A214" s="595"/>
      <c r="B214" s="17" t="s">
        <v>23</v>
      </c>
      <c r="C214" s="606"/>
      <c r="D214" s="15">
        <v>0</v>
      </c>
      <c r="E214" s="15">
        <v>0</v>
      </c>
      <c r="F214" s="155">
        <v>0</v>
      </c>
      <c r="G214" s="60"/>
      <c r="H214" s="58"/>
      <c r="I214" s="58"/>
      <c r="J214" s="58"/>
      <c r="K214" s="70"/>
    </row>
    <row r="215" spans="1:11" s="5" customFormat="1" ht="54.75" customHeight="1" x14ac:dyDescent="0.25">
      <c r="A215" s="603" t="s">
        <v>12</v>
      </c>
      <c r="B215" s="35" t="s">
        <v>54</v>
      </c>
      <c r="C215" s="604" t="s">
        <v>55</v>
      </c>
      <c r="D215" s="13">
        <f>D216+D217+D218+D219+D220</f>
        <v>1300</v>
      </c>
      <c r="E215" s="13">
        <f>E216+E217+E218+E219+E220</f>
        <v>1294</v>
      </c>
      <c r="F215" s="156">
        <f>E215/D215*100</f>
        <v>99.538461538461547</v>
      </c>
      <c r="G215" s="136"/>
      <c r="H215" s="137"/>
      <c r="I215" s="137"/>
      <c r="J215" s="137"/>
      <c r="K215" s="76"/>
    </row>
    <row r="216" spans="1:11" s="5" customFormat="1" ht="47.25" x14ac:dyDescent="0.25">
      <c r="A216" s="593"/>
      <c r="B216" s="16" t="s">
        <v>24</v>
      </c>
      <c r="C216" s="605"/>
      <c r="D216" s="14">
        <v>181.33</v>
      </c>
      <c r="E216" s="14">
        <v>181.33</v>
      </c>
      <c r="F216" s="147">
        <v>0</v>
      </c>
      <c r="G216" s="47" t="s">
        <v>127</v>
      </c>
      <c r="H216" s="97" t="s">
        <v>83</v>
      </c>
      <c r="I216" s="97">
        <v>499.27</v>
      </c>
      <c r="J216" s="97">
        <v>0</v>
      </c>
      <c r="K216" s="55">
        <f>J216/I216*100</f>
        <v>0</v>
      </c>
    </row>
    <row r="217" spans="1:11" s="5" customFormat="1" ht="94.5" x14ac:dyDescent="0.25">
      <c r="A217" s="593"/>
      <c r="B217" s="16" t="s">
        <v>50</v>
      </c>
      <c r="C217" s="605"/>
      <c r="D217" s="14">
        <v>118.67</v>
      </c>
      <c r="E217" s="14">
        <v>118.67</v>
      </c>
      <c r="F217" s="147">
        <v>0</v>
      </c>
      <c r="G217" s="47" t="s">
        <v>128</v>
      </c>
      <c r="H217" s="97" t="s">
        <v>79</v>
      </c>
      <c r="I217" s="97">
        <v>40.070999999999998</v>
      </c>
      <c r="J217" s="97">
        <v>0</v>
      </c>
      <c r="K217" s="55">
        <f>J217/I217*100</f>
        <v>0</v>
      </c>
    </row>
    <row r="218" spans="1:11" s="5" customFormat="1" x14ac:dyDescent="0.25">
      <c r="A218" s="593"/>
      <c r="B218" s="16" t="s">
        <v>21</v>
      </c>
      <c r="C218" s="605"/>
      <c r="D218" s="14">
        <v>1000</v>
      </c>
      <c r="E218" s="14">
        <v>994</v>
      </c>
      <c r="F218" s="147">
        <f>E218/D218*100</f>
        <v>99.4</v>
      </c>
      <c r="G218" s="48"/>
      <c r="H218" s="2"/>
      <c r="I218" s="2"/>
      <c r="J218" s="2"/>
      <c r="K218" s="69"/>
    </row>
    <row r="219" spans="1:11" s="5" customFormat="1" x14ac:dyDescent="0.25">
      <c r="A219" s="593"/>
      <c r="B219" s="16" t="s">
        <v>22</v>
      </c>
      <c r="C219" s="605"/>
      <c r="D219" s="14">
        <v>0</v>
      </c>
      <c r="E219" s="14">
        <v>0</v>
      </c>
      <c r="F219" s="147">
        <v>0</v>
      </c>
      <c r="G219" s="48"/>
      <c r="H219" s="2"/>
      <c r="I219" s="2"/>
      <c r="J219" s="2"/>
      <c r="K219" s="69"/>
    </row>
    <row r="220" spans="1:11" s="5" customFormat="1" ht="16.5" thickBot="1" x14ac:dyDescent="0.3">
      <c r="A220" s="595"/>
      <c r="B220" s="17" t="s">
        <v>23</v>
      </c>
      <c r="C220" s="606"/>
      <c r="D220" s="15">
        <v>0</v>
      </c>
      <c r="E220" s="15">
        <v>0</v>
      </c>
      <c r="F220" s="155">
        <v>0</v>
      </c>
      <c r="G220" s="60"/>
      <c r="H220" s="58"/>
      <c r="I220" s="58"/>
      <c r="J220" s="58"/>
      <c r="K220" s="70"/>
    </row>
    <row r="221" spans="1:11" s="5" customFormat="1" ht="114.75" customHeight="1" x14ac:dyDescent="0.25">
      <c r="A221" s="603" t="s">
        <v>13</v>
      </c>
      <c r="B221" s="32" t="s">
        <v>56</v>
      </c>
      <c r="C221" s="619" t="s">
        <v>57</v>
      </c>
      <c r="D221" s="24">
        <f>D222+D223+D224+D225+D226</f>
        <v>23412</v>
      </c>
      <c r="E221" s="24">
        <f>E222+E223+E224+E225+E226</f>
        <v>23412</v>
      </c>
      <c r="F221" s="156">
        <f>E221/D221*100</f>
        <v>100</v>
      </c>
      <c r="G221" s="129"/>
      <c r="H221" s="130"/>
      <c r="I221" s="130"/>
      <c r="J221" s="130"/>
      <c r="K221" s="131"/>
    </row>
    <row r="222" spans="1:11" s="5" customFormat="1" ht="78.75" customHeight="1" x14ac:dyDescent="0.25">
      <c r="A222" s="593"/>
      <c r="B222" s="16" t="s">
        <v>24</v>
      </c>
      <c r="C222" s="620"/>
      <c r="D222" s="14">
        <v>1562.09</v>
      </c>
      <c r="E222" s="14">
        <v>1562.09</v>
      </c>
      <c r="F222" s="147">
        <v>0</v>
      </c>
      <c r="G222" s="47" t="s">
        <v>90</v>
      </c>
      <c r="H222" s="97" t="s">
        <v>79</v>
      </c>
      <c r="I222" s="97">
        <v>50</v>
      </c>
      <c r="J222" s="97">
        <v>0</v>
      </c>
      <c r="K222" s="55">
        <f>J222/I222*100</f>
        <v>0</v>
      </c>
    </row>
    <row r="223" spans="1:11" s="5" customFormat="1" ht="95.25" customHeight="1" x14ac:dyDescent="0.25">
      <c r="A223" s="593"/>
      <c r="B223" s="16" t="s">
        <v>50</v>
      </c>
      <c r="C223" s="620"/>
      <c r="D223" s="14">
        <v>11822.92</v>
      </c>
      <c r="E223" s="14">
        <f>11822.92</f>
        <v>11822.92</v>
      </c>
      <c r="F223" s="147">
        <v>0</v>
      </c>
      <c r="G223" s="47" t="s">
        <v>91</v>
      </c>
      <c r="H223" s="97" t="s">
        <v>79</v>
      </c>
      <c r="I223" s="97">
        <v>75</v>
      </c>
      <c r="J223" s="97">
        <v>0</v>
      </c>
      <c r="K223" s="55">
        <f>J223/I223*100</f>
        <v>0</v>
      </c>
    </row>
    <row r="224" spans="1:11" s="5" customFormat="1" ht="51" customHeight="1" x14ac:dyDescent="0.25">
      <c r="A224" s="593"/>
      <c r="B224" s="16" t="s">
        <v>21</v>
      </c>
      <c r="C224" s="620"/>
      <c r="D224" s="25">
        <v>10026.99</v>
      </c>
      <c r="E224" s="25">
        <v>10026.99</v>
      </c>
      <c r="F224" s="147">
        <f>E224/D224*100</f>
        <v>100</v>
      </c>
      <c r="G224" s="47" t="s">
        <v>92</v>
      </c>
      <c r="H224" s="97" t="s">
        <v>79</v>
      </c>
      <c r="I224" s="97">
        <v>70</v>
      </c>
      <c r="J224" s="97">
        <v>0</v>
      </c>
      <c r="K224" s="55">
        <f>J224/I224*100</f>
        <v>0</v>
      </c>
    </row>
    <row r="225" spans="1:11" s="5" customFormat="1" x14ac:dyDescent="0.25">
      <c r="A225" s="593"/>
      <c r="B225" s="18" t="s">
        <v>22</v>
      </c>
      <c r="C225" s="620"/>
      <c r="D225" s="23">
        <v>0</v>
      </c>
      <c r="E225" s="23">
        <v>0</v>
      </c>
      <c r="F225" s="153">
        <v>0</v>
      </c>
      <c r="G225" s="132"/>
      <c r="H225" s="132"/>
      <c r="I225" s="132"/>
      <c r="J225" s="132"/>
      <c r="K225" s="133"/>
    </row>
    <row r="226" spans="1:11" s="5" customFormat="1" ht="16.5" thickBot="1" x14ac:dyDescent="0.3">
      <c r="A226" s="595"/>
      <c r="B226" s="17" t="s">
        <v>23</v>
      </c>
      <c r="C226" s="621"/>
      <c r="D226" s="15">
        <v>0</v>
      </c>
      <c r="E226" s="15">
        <v>0</v>
      </c>
      <c r="F226" s="155">
        <v>0</v>
      </c>
      <c r="G226" s="134"/>
      <c r="H226" s="134"/>
      <c r="I226" s="134"/>
      <c r="J226" s="134"/>
      <c r="K226" s="135"/>
    </row>
    <row r="227" spans="1:11" ht="47.25" x14ac:dyDescent="0.25">
      <c r="A227" s="603" t="s">
        <v>14</v>
      </c>
      <c r="B227" s="33" t="s">
        <v>58</v>
      </c>
      <c r="C227" s="611" t="s">
        <v>59</v>
      </c>
      <c r="D227" s="13">
        <f>D228+D229+D230+D231+D232</f>
        <v>20</v>
      </c>
      <c r="E227" s="13">
        <f>E228+E229+E230+E231+E232</f>
        <v>20</v>
      </c>
      <c r="F227" s="156">
        <f>E227/D227*100</f>
        <v>100</v>
      </c>
      <c r="G227" s="127"/>
      <c r="H227" s="128"/>
      <c r="I227" s="128"/>
      <c r="J227" s="128"/>
      <c r="K227" s="95"/>
    </row>
    <row r="228" spans="1:11" ht="157.5" x14ac:dyDescent="0.25">
      <c r="A228" s="593"/>
      <c r="B228" s="16" t="s">
        <v>24</v>
      </c>
      <c r="C228" s="597"/>
      <c r="D228" s="14">
        <v>0</v>
      </c>
      <c r="E228" s="14">
        <v>0</v>
      </c>
      <c r="F228" s="147">
        <v>0</v>
      </c>
      <c r="G228" s="47" t="s">
        <v>123</v>
      </c>
      <c r="H228" s="97" t="s">
        <v>134</v>
      </c>
      <c r="I228" s="97">
        <v>0</v>
      </c>
      <c r="J228" s="97">
        <v>0</v>
      </c>
      <c r="K228" s="55">
        <v>0</v>
      </c>
    </row>
    <row r="229" spans="1:11" ht="63" x14ac:dyDescent="0.25">
      <c r="A229" s="593"/>
      <c r="B229" s="16" t="s">
        <v>20</v>
      </c>
      <c r="C229" s="597"/>
      <c r="D229" s="14">
        <v>0</v>
      </c>
      <c r="E229" s="14">
        <v>0</v>
      </c>
      <c r="F229" s="147">
        <v>0</v>
      </c>
      <c r="G229" s="47" t="s">
        <v>124</v>
      </c>
      <c r="H229" s="97" t="s">
        <v>83</v>
      </c>
      <c r="I229" s="97">
        <v>0</v>
      </c>
      <c r="J229" s="97">
        <v>0</v>
      </c>
      <c r="K229" s="55">
        <v>0</v>
      </c>
    </row>
    <row r="230" spans="1:11" ht="47.25" x14ac:dyDescent="0.25">
      <c r="A230" s="593"/>
      <c r="B230" s="16" t="s">
        <v>21</v>
      </c>
      <c r="C230" s="597"/>
      <c r="D230" s="14">
        <v>20</v>
      </c>
      <c r="E230" s="14">
        <v>20</v>
      </c>
      <c r="F230" s="147">
        <f>E230/D230*100</f>
        <v>100</v>
      </c>
      <c r="G230" s="47" t="s">
        <v>125</v>
      </c>
      <c r="H230" s="97" t="s">
        <v>83</v>
      </c>
      <c r="I230" s="97">
        <v>8</v>
      </c>
      <c r="J230" s="97">
        <v>0</v>
      </c>
      <c r="K230" s="55">
        <f>J230/I230*100</f>
        <v>0</v>
      </c>
    </row>
    <row r="231" spans="1:11" ht="63" x14ac:dyDescent="0.25">
      <c r="A231" s="593"/>
      <c r="B231" s="16" t="s">
        <v>22</v>
      </c>
      <c r="C231" s="597"/>
      <c r="D231" s="14">
        <v>0</v>
      </c>
      <c r="E231" s="14">
        <v>0</v>
      </c>
      <c r="F231" s="147">
        <v>0</v>
      </c>
      <c r="G231" s="47" t="s">
        <v>126</v>
      </c>
      <c r="H231" s="97" t="s">
        <v>83</v>
      </c>
      <c r="I231" s="97">
        <v>4</v>
      </c>
      <c r="J231" s="97">
        <v>0</v>
      </c>
      <c r="K231" s="55">
        <f>J231/I231*100</f>
        <v>0</v>
      </c>
    </row>
    <row r="232" spans="1:11" ht="16.5" thickBot="1" x14ac:dyDescent="0.3">
      <c r="A232" s="595"/>
      <c r="B232" s="17" t="s">
        <v>23</v>
      </c>
      <c r="C232" s="599"/>
      <c r="D232" s="15">
        <v>0</v>
      </c>
      <c r="E232" s="15">
        <v>0</v>
      </c>
      <c r="F232" s="155">
        <v>0</v>
      </c>
      <c r="G232" s="60"/>
      <c r="H232" s="58"/>
      <c r="I232" s="58"/>
      <c r="J232" s="58"/>
      <c r="K232" s="70"/>
    </row>
    <row r="233" spans="1:11" ht="47.25" customHeight="1" x14ac:dyDescent="0.25">
      <c r="A233" s="603" t="s">
        <v>15</v>
      </c>
      <c r="B233" s="34" t="s">
        <v>18</v>
      </c>
      <c r="C233" s="619" t="s">
        <v>60</v>
      </c>
      <c r="D233" s="13">
        <f>D234+D235+D236+D237+D238</f>
        <v>0</v>
      </c>
      <c r="E233" s="13">
        <f>E234+E235+E236+E237+E238</f>
        <v>0</v>
      </c>
      <c r="F233" s="156">
        <v>0</v>
      </c>
      <c r="G233" s="636"/>
      <c r="H233" s="637"/>
      <c r="I233" s="637"/>
      <c r="J233" s="637"/>
      <c r="K233" s="638"/>
    </row>
    <row r="234" spans="1:11" ht="31.5" x14ac:dyDescent="0.25">
      <c r="A234" s="593"/>
      <c r="B234" s="16" t="s">
        <v>24</v>
      </c>
      <c r="C234" s="620"/>
      <c r="D234" s="14">
        <v>0</v>
      </c>
      <c r="E234" s="14">
        <v>0</v>
      </c>
      <c r="F234" s="147">
        <v>0</v>
      </c>
      <c r="G234" s="639"/>
      <c r="H234" s="640"/>
      <c r="I234" s="640"/>
      <c r="J234" s="640"/>
      <c r="K234" s="641"/>
    </row>
    <row r="235" spans="1:11" ht="31.5" x14ac:dyDescent="0.25">
      <c r="A235" s="593"/>
      <c r="B235" s="16" t="s">
        <v>50</v>
      </c>
      <c r="C235" s="620"/>
      <c r="D235" s="14">
        <v>0</v>
      </c>
      <c r="E235" s="14">
        <v>0</v>
      </c>
      <c r="F235" s="147">
        <v>0</v>
      </c>
      <c r="G235" s="639"/>
      <c r="H235" s="640"/>
      <c r="I235" s="640"/>
      <c r="J235" s="640"/>
      <c r="K235" s="641"/>
    </row>
    <row r="236" spans="1:11" ht="15.75" customHeight="1" x14ac:dyDescent="0.25">
      <c r="A236" s="593"/>
      <c r="B236" s="16" t="s">
        <v>21</v>
      </c>
      <c r="C236" s="620"/>
      <c r="D236" s="14">
        <v>0</v>
      </c>
      <c r="E236" s="14">
        <v>0</v>
      </c>
      <c r="F236" s="147">
        <v>0</v>
      </c>
      <c r="G236" s="639"/>
      <c r="H236" s="640"/>
      <c r="I236" s="640"/>
      <c r="J236" s="640"/>
      <c r="K236" s="641"/>
    </row>
    <row r="237" spans="1:11" x14ac:dyDescent="0.25">
      <c r="A237" s="593"/>
      <c r="B237" s="16" t="s">
        <v>22</v>
      </c>
      <c r="C237" s="620"/>
      <c r="D237" s="14">
        <v>0</v>
      </c>
      <c r="E237" s="14">
        <v>0</v>
      </c>
      <c r="F237" s="147">
        <v>0</v>
      </c>
      <c r="G237" s="639"/>
      <c r="H237" s="640"/>
      <c r="I237" s="640"/>
      <c r="J237" s="640"/>
      <c r="K237" s="641"/>
    </row>
    <row r="238" spans="1:11" ht="16.5" thickBot="1" x14ac:dyDescent="0.3">
      <c r="A238" s="595"/>
      <c r="B238" s="17" t="s">
        <v>23</v>
      </c>
      <c r="C238" s="621"/>
      <c r="D238" s="15">
        <v>0</v>
      </c>
      <c r="E238" s="15">
        <v>0</v>
      </c>
      <c r="F238" s="155">
        <v>0</v>
      </c>
      <c r="G238" s="642"/>
      <c r="H238" s="643"/>
      <c r="I238" s="643"/>
      <c r="J238" s="643"/>
      <c r="K238" s="644"/>
    </row>
    <row r="239" spans="1:11" s="3" customFormat="1" ht="62.25" customHeight="1" x14ac:dyDescent="0.2">
      <c r="A239" s="603" t="s">
        <v>16</v>
      </c>
      <c r="B239" s="21" t="s">
        <v>62</v>
      </c>
      <c r="C239" s="611" t="s">
        <v>61</v>
      </c>
      <c r="D239" s="13">
        <f>D240+D241+D242+D243+D244</f>
        <v>0</v>
      </c>
      <c r="E239" s="13">
        <f>E240+E241+E242+E243+E244</f>
        <v>0</v>
      </c>
      <c r="F239" s="156">
        <v>0</v>
      </c>
      <c r="G239" s="580"/>
      <c r="H239" s="581"/>
      <c r="I239" s="581"/>
      <c r="J239" s="581"/>
      <c r="K239" s="582"/>
    </row>
    <row r="240" spans="1:11" s="3" customFormat="1" ht="31.5" x14ac:dyDescent="0.2">
      <c r="A240" s="593"/>
      <c r="B240" s="16" t="s">
        <v>24</v>
      </c>
      <c r="C240" s="597"/>
      <c r="D240" s="14">
        <v>0</v>
      </c>
      <c r="E240" s="14">
        <v>0</v>
      </c>
      <c r="F240" s="147">
        <v>0</v>
      </c>
      <c r="G240" s="583"/>
      <c r="H240" s="584"/>
      <c r="I240" s="584"/>
      <c r="J240" s="584"/>
      <c r="K240" s="585"/>
    </row>
    <row r="241" spans="1:11" s="3" customFormat="1" ht="31.5" x14ac:dyDescent="0.2">
      <c r="A241" s="593"/>
      <c r="B241" s="16" t="s">
        <v>20</v>
      </c>
      <c r="C241" s="597"/>
      <c r="D241" s="14">
        <v>0</v>
      </c>
      <c r="E241" s="14">
        <v>0</v>
      </c>
      <c r="F241" s="147">
        <v>0</v>
      </c>
      <c r="G241" s="583"/>
      <c r="H241" s="584"/>
      <c r="I241" s="584"/>
      <c r="J241" s="584"/>
      <c r="K241" s="585"/>
    </row>
    <row r="242" spans="1:11" s="3" customFormat="1" x14ac:dyDescent="0.2">
      <c r="A242" s="593"/>
      <c r="B242" s="16" t="s">
        <v>21</v>
      </c>
      <c r="C242" s="597"/>
      <c r="D242" s="14">
        <v>0</v>
      </c>
      <c r="E242" s="14">
        <v>0</v>
      </c>
      <c r="F242" s="147">
        <v>0</v>
      </c>
      <c r="G242" s="583"/>
      <c r="H242" s="584"/>
      <c r="I242" s="584"/>
      <c r="J242" s="584"/>
      <c r="K242" s="585"/>
    </row>
    <row r="243" spans="1:11" s="3" customFormat="1" x14ac:dyDescent="0.2">
      <c r="A243" s="593"/>
      <c r="B243" s="16" t="s">
        <v>22</v>
      </c>
      <c r="C243" s="597"/>
      <c r="D243" s="14">
        <v>0</v>
      </c>
      <c r="E243" s="14">
        <v>0</v>
      </c>
      <c r="F243" s="147">
        <v>0</v>
      </c>
      <c r="G243" s="583"/>
      <c r="H243" s="584"/>
      <c r="I243" s="584"/>
      <c r="J243" s="584"/>
      <c r="K243" s="585"/>
    </row>
    <row r="244" spans="1:11" s="3" customFormat="1" ht="16.5" thickBot="1" x14ac:dyDescent="0.25">
      <c r="A244" s="595"/>
      <c r="B244" s="17" t="s">
        <v>23</v>
      </c>
      <c r="C244" s="599"/>
      <c r="D244" s="15">
        <v>0</v>
      </c>
      <c r="E244" s="15">
        <v>0</v>
      </c>
      <c r="F244" s="155">
        <v>0</v>
      </c>
      <c r="G244" s="586"/>
      <c r="H244" s="587"/>
      <c r="I244" s="587"/>
      <c r="J244" s="587"/>
      <c r="K244" s="588"/>
    </row>
    <row r="245" spans="1:11" ht="19.5" customHeight="1" x14ac:dyDescent="0.25">
      <c r="A245" s="2"/>
      <c r="B245" s="124" t="s">
        <v>42</v>
      </c>
      <c r="C245" s="125"/>
      <c r="D245" s="53">
        <f>D246+D247+D248+D249+D250</f>
        <v>2728863.8200000003</v>
      </c>
      <c r="E245" s="53">
        <f>E246+E247+E248+E249+E250</f>
        <v>2563737.0400000005</v>
      </c>
      <c r="F245" s="162">
        <f>E245/D245*100</f>
        <v>93.94888162649319</v>
      </c>
    </row>
    <row r="246" spans="1:11" ht="31.5" x14ac:dyDescent="0.25">
      <c r="A246" s="2"/>
      <c r="B246" s="11" t="s">
        <v>24</v>
      </c>
      <c r="C246" s="20"/>
      <c r="D246" s="14">
        <f t="shared" ref="D246:E250" si="9">D4+D11+D47+D53+D71+D113+D121+D151+D192+D198+D204+D210+D216+D222+D228+D234+D240</f>
        <v>134413.81999999998</v>
      </c>
      <c r="E246" s="14">
        <f t="shared" si="9"/>
        <v>26631.88</v>
      </c>
      <c r="F246" s="163">
        <f>E246/D246*100</f>
        <v>19.813349549919796</v>
      </c>
    </row>
    <row r="247" spans="1:11" ht="31.5" x14ac:dyDescent="0.25">
      <c r="A247" s="2"/>
      <c r="B247" s="11" t="s">
        <v>20</v>
      </c>
      <c r="C247" s="20"/>
      <c r="D247" s="14">
        <f t="shared" si="9"/>
        <v>1008697.3300000001</v>
      </c>
      <c r="E247" s="14">
        <f t="shared" si="9"/>
        <v>974326.28000000014</v>
      </c>
      <c r="F247" s="163">
        <f>E247/D247*100</f>
        <v>96.592530883372135</v>
      </c>
    </row>
    <row r="248" spans="1:11" x14ac:dyDescent="0.25">
      <c r="A248" s="2"/>
      <c r="B248" s="11" t="s">
        <v>21</v>
      </c>
      <c r="C248" s="20"/>
      <c r="D248" s="14">
        <f t="shared" si="9"/>
        <v>1484151.49</v>
      </c>
      <c r="E248" s="14">
        <f t="shared" si="9"/>
        <v>1464806.16</v>
      </c>
      <c r="F248" s="163">
        <f>E248/D248*100</f>
        <v>98.696539394371385</v>
      </c>
    </row>
    <row r="249" spans="1:11" x14ac:dyDescent="0.25">
      <c r="A249" s="2"/>
      <c r="B249" s="11" t="s">
        <v>22</v>
      </c>
      <c r="C249" s="20"/>
      <c r="D249" s="14">
        <f t="shared" si="9"/>
        <v>0</v>
      </c>
      <c r="E249" s="14">
        <f t="shared" si="9"/>
        <v>0</v>
      </c>
      <c r="F249" s="163"/>
    </row>
    <row r="250" spans="1:11" ht="16.5" thickBot="1" x14ac:dyDescent="0.3">
      <c r="A250" s="2"/>
      <c r="B250" s="12" t="s">
        <v>23</v>
      </c>
      <c r="C250" s="37"/>
      <c r="D250" s="15">
        <f t="shared" si="9"/>
        <v>101601.18</v>
      </c>
      <c r="E250" s="15">
        <f t="shared" si="9"/>
        <v>97972.72</v>
      </c>
      <c r="F250" s="164">
        <v>0</v>
      </c>
    </row>
    <row r="251" spans="1:11" x14ac:dyDescent="0.25">
      <c r="A251" s="2"/>
      <c r="B251" s="31"/>
      <c r="C251" s="31"/>
    </row>
    <row r="258" spans="2:3" x14ac:dyDescent="0.25">
      <c r="B258" s="6"/>
      <c r="C258" s="6"/>
    </row>
  </sheetData>
  <mergeCells count="86">
    <mergeCell ref="G150:K155"/>
    <mergeCell ref="G233:K238"/>
    <mergeCell ref="D167:D172"/>
    <mergeCell ref="E167:E172"/>
    <mergeCell ref="F167:F172"/>
    <mergeCell ref="A144:A149"/>
    <mergeCell ref="C126:C131"/>
    <mergeCell ref="C132:C137"/>
    <mergeCell ref="C138:C143"/>
    <mergeCell ref="C144:C149"/>
    <mergeCell ref="A132:A137"/>
    <mergeCell ref="A138:A143"/>
    <mergeCell ref="C88:C93"/>
    <mergeCell ref="C106:C111"/>
    <mergeCell ref="A94:A99"/>
    <mergeCell ref="C94:C99"/>
    <mergeCell ref="A100:A105"/>
    <mergeCell ref="C100:C105"/>
    <mergeCell ref="A233:A238"/>
    <mergeCell ref="C233:C238"/>
    <mergeCell ref="A40:A45"/>
    <mergeCell ref="C40:C45"/>
    <mergeCell ref="A76:A81"/>
    <mergeCell ref="A82:A87"/>
    <mergeCell ref="C52:C57"/>
    <mergeCell ref="A52:A57"/>
    <mergeCell ref="A58:A63"/>
    <mergeCell ref="C58:C63"/>
    <mergeCell ref="A88:A93"/>
    <mergeCell ref="A106:A111"/>
    <mergeCell ref="C76:C81"/>
    <mergeCell ref="C82:C87"/>
    <mergeCell ref="A112:A119"/>
    <mergeCell ref="A126:A131"/>
    <mergeCell ref="C215:C220"/>
    <mergeCell ref="A221:A226"/>
    <mergeCell ref="C221:C226"/>
    <mergeCell ref="A227:A232"/>
    <mergeCell ref="C227:C232"/>
    <mergeCell ref="A1:F1"/>
    <mergeCell ref="A3:A8"/>
    <mergeCell ref="A10:A15"/>
    <mergeCell ref="A46:A51"/>
    <mergeCell ref="C46:C51"/>
    <mergeCell ref="C10:C15"/>
    <mergeCell ref="C3:C8"/>
    <mergeCell ref="A16:A21"/>
    <mergeCell ref="A34:A39"/>
    <mergeCell ref="C16:C21"/>
    <mergeCell ref="C34:C39"/>
    <mergeCell ref="C22:C27"/>
    <mergeCell ref="C28:C33"/>
    <mergeCell ref="A22:A27"/>
    <mergeCell ref="A28:A33"/>
    <mergeCell ref="A64:A69"/>
    <mergeCell ref="C64:C69"/>
    <mergeCell ref="A239:A244"/>
    <mergeCell ref="C239:C244"/>
    <mergeCell ref="C120:C125"/>
    <mergeCell ref="C70:C75"/>
    <mergeCell ref="A70:A75"/>
    <mergeCell ref="C112:C117"/>
    <mergeCell ref="A120:A125"/>
    <mergeCell ref="A150:A155"/>
    <mergeCell ref="C150:C155"/>
    <mergeCell ref="A191:A196"/>
    <mergeCell ref="C191:C196"/>
    <mergeCell ref="A203:A208"/>
    <mergeCell ref="C203:C208"/>
    <mergeCell ref="A197:A202"/>
    <mergeCell ref="G239:K244"/>
    <mergeCell ref="C197:C202"/>
    <mergeCell ref="A156:A161"/>
    <mergeCell ref="A162:A172"/>
    <mergeCell ref="A173:A178"/>
    <mergeCell ref="A185:A190"/>
    <mergeCell ref="C156:C161"/>
    <mergeCell ref="C162:C172"/>
    <mergeCell ref="C173:C178"/>
    <mergeCell ref="C185:C190"/>
    <mergeCell ref="A179:A184"/>
    <mergeCell ref="C179:C184"/>
    <mergeCell ref="B167:B172"/>
    <mergeCell ref="A209:A214"/>
    <mergeCell ref="C209:C214"/>
    <mergeCell ref="A215:A220"/>
  </mergeCells>
  <pageMargins left="0.6" right="0.39370078740157483" top="0.33" bottom="0.16" header="0.28000000000000003" footer="0.24"/>
  <pageSetup paperSize="9" scale="61" fitToHeight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opLeftCell="A28" zoomScaleNormal="100" workbookViewId="0">
      <selection activeCell="H32" sqref="H32:K33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12.7109375" style="249" customWidth="1"/>
    <col min="7" max="7" width="13.140625" style="249" customWidth="1"/>
    <col min="8" max="8" width="43.140625" style="242" customWidth="1"/>
    <col min="9" max="9" width="6.42578125" style="243" customWidth="1"/>
    <col min="10" max="10" width="9" style="243" customWidth="1"/>
    <col min="11" max="11" width="8.42578125" style="243" customWidth="1"/>
    <col min="12" max="12" width="8.7109375" style="278" customWidth="1"/>
    <col min="13" max="16384" width="9.140625" style="173"/>
  </cols>
  <sheetData>
    <row r="1" spans="1:12" ht="16.5" thickBot="1" x14ac:dyDescent="0.25">
      <c r="A1" s="743" t="s">
        <v>284</v>
      </c>
      <c r="B1" s="743"/>
      <c r="C1" s="743"/>
      <c r="D1" s="743"/>
      <c r="E1" s="743"/>
      <c r="F1" s="743"/>
      <c r="G1" s="743"/>
      <c r="H1" s="743"/>
      <c r="I1" s="743"/>
      <c r="J1" s="743"/>
      <c r="K1" s="743"/>
      <c r="L1" s="743"/>
    </row>
    <row r="2" spans="1:12" ht="78.75" customHeight="1" x14ac:dyDescent="0.2">
      <c r="A2" s="719" t="s">
        <v>1</v>
      </c>
      <c r="B2" s="718" t="s">
        <v>222</v>
      </c>
      <c r="C2" s="718" t="s">
        <v>221</v>
      </c>
      <c r="D2" s="718" t="s">
        <v>223</v>
      </c>
      <c r="E2" s="718"/>
      <c r="F2" s="722" t="s">
        <v>226</v>
      </c>
      <c r="G2" s="722"/>
      <c r="H2" s="715" t="s">
        <v>227</v>
      </c>
      <c r="I2" s="716"/>
      <c r="J2" s="716"/>
      <c r="K2" s="717"/>
      <c r="L2" s="713" t="s">
        <v>285</v>
      </c>
    </row>
    <row r="3" spans="1:12" ht="51.75" thickBot="1" x14ac:dyDescent="0.25">
      <c r="A3" s="720"/>
      <c r="B3" s="721"/>
      <c r="C3" s="721"/>
      <c r="D3" s="174" t="s">
        <v>224</v>
      </c>
      <c r="E3" s="174" t="s">
        <v>225</v>
      </c>
      <c r="F3" s="174" t="s">
        <v>224</v>
      </c>
      <c r="G3" s="174" t="s">
        <v>225</v>
      </c>
      <c r="H3" s="175" t="s">
        <v>230</v>
      </c>
      <c r="I3" s="175" t="str">
        <f>'Исполнение 2015'!H2</f>
        <v>Единица измерения</v>
      </c>
      <c r="J3" s="175" t="s">
        <v>228</v>
      </c>
      <c r="K3" s="175" t="s">
        <v>229</v>
      </c>
      <c r="L3" s="714"/>
    </row>
    <row r="4" spans="1:12" ht="13.5" thickBot="1" x14ac:dyDescent="0.25">
      <c r="A4" s="176">
        <v>1</v>
      </c>
      <c r="B4" s="177">
        <v>2</v>
      </c>
      <c r="C4" s="177">
        <v>3</v>
      </c>
      <c r="D4" s="178">
        <v>4</v>
      </c>
      <c r="E4" s="178">
        <v>5</v>
      </c>
      <c r="F4" s="178">
        <v>6</v>
      </c>
      <c r="G4" s="178">
        <v>7</v>
      </c>
      <c r="H4" s="179"/>
      <c r="I4" s="177"/>
      <c r="J4" s="177">
        <v>8</v>
      </c>
      <c r="K4" s="177">
        <v>9</v>
      </c>
      <c r="L4" s="272">
        <v>10</v>
      </c>
    </row>
    <row r="5" spans="1:12" ht="75" customHeight="1" x14ac:dyDescent="0.2">
      <c r="A5" s="724">
        <v>1</v>
      </c>
      <c r="B5" s="180" t="str">
        <f>'Исполнение 2015'!B3</f>
        <v>Муниципальная программа "Информатизация администрации Находкинского городского администрации округа" на 2015 - 2017 годы</v>
      </c>
      <c r="C5" s="651" t="s">
        <v>37</v>
      </c>
      <c r="D5" s="181">
        <f>'Исполнение 2015'!D3</f>
        <v>4723.3100000000004</v>
      </c>
      <c r="E5" s="181">
        <f>'Исполнение 2015'!E3</f>
        <v>4555.01</v>
      </c>
      <c r="F5" s="181">
        <f>'Исполнение 2015'!D6</f>
        <v>4723.3100000000004</v>
      </c>
      <c r="G5" s="181">
        <f>'Исполнение 2015'!E6</f>
        <v>4555.01</v>
      </c>
      <c r="H5" s="182" t="str">
        <f>'Исполнение 2015'!G4</f>
        <v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v>
      </c>
      <c r="I5" s="183" t="str">
        <f>'Исполнение 2015'!H4</f>
        <v>ед.</v>
      </c>
      <c r="J5" s="184">
        <f>'Исполнение 2015'!I4</f>
        <v>224</v>
      </c>
      <c r="K5" s="184">
        <f>'Исполнение 2015'!J4</f>
        <v>224</v>
      </c>
      <c r="L5" s="727" t="s">
        <v>268</v>
      </c>
    </row>
    <row r="6" spans="1:12" ht="33" customHeight="1" x14ac:dyDescent="0.2">
      <c r="A6" s="725"/>
      <c r="B6" s="185" t="str">
        <f>'Исполнение 2015'!B4</f>
        <v xml:space="preserve">федеральный бюджет (субсидии, субвенции, иные межбюджетные трансферты)   </v>
      </c>
      <c r="C6" s="651"/>
      <c r="D6" s="186">
        <f>'Исполнение 2015'!D4</f>
        <v>0</v>
      </c>
      <c r="E6" s="186">
        <f>'Исполнение 2015'!E4</f>
        <v>0</v>
      </c>
      <c r="F6" s="187"/>
      <c r="G6" s="187"/>
      <c r="H6" s="182" t="str">
        <f>'Исполнение 2015'!G5</f>
        <v>Увеличение числа посетителей официального сайта администрации Находкинского городского округа</v>
      </c>
      <c r="I6" s="188" t="str">
        <f>'Исполнение 2015'!H5</f>
        <v>чел.</v>
      </c>
      <c r="J6" s="184">
        <f>'Исполнение 2015'!I5</f>
        <v>250000</v>
      </c>
      <c r="K6" s="184">
        <f>'Исполнение 2015'!J5</f>
        <v>315000</v>
      </c>
      <c r="L6" s="728"/>
    </row>
    <row r="7" spans="1:12" ht="46.5" customHeight="1" x14ac:dyDescent="0.2">
      <c r="A7" s="725"/>
      <c r="B7" s="185" t="str">
        <f>'Исполнение 2015'!B5</f>
        <v xml:space="preserve">краевой бюджет (субсидии, субвенции, иные межбюджетные трансферты)                 </v>
      </c>
      <c r="C7" s="651"/>
      <c r="D7" s="186">
        <f>'Исполнение 2015'!D5</f>
        <v>0</v>
      </c>
      <c r="E7" s="186">
        <f>'Исполнение 2015'!E5</f>
        <v>0</v>
      </c>
      <c r="F7" s="187"/>
      <c r="G7" s="187"/>
      <c r="H7" s="182" t="str">
        <f>'Исполнение 2015'!G6</f>
        <v>Количество рабочих мест, подключенных к защищенной сети передачи данных Приморского края</v>
      </c>
      <c r="I7" s="188" t="str">
        <f>'Исполнение 2015'!H6</f>
        <v>ед.</v>
      </c>
      <c r="J7" s="184">
        <f>'Исполнение 2015'!I6</f>
        <v>45</v>
      </c>
      <c r="K7" s="184">
        <f>'Исполнение 2015'!J6</f>
        <v>45</v>
      </c>
      <c r="L7" s="728"/>
    </row>
    <row r="8" spans="1:12" ht="38.25" x14ac:dyDescent="0.2">
      <c r="A8" s="725"/>
      <c r="B8" s="185" t="str">
        <f>'Исполнение 2015'!B7</f>
        <v xml:space="preserve">внебюджетные фонды          </v>
      </c>
      <c r="C8" s="651"/>
      <c r="D8" s="186">
        <f>'Исполнение 2015'!D7</f>
        <v>0</v>
      </c>
      <c r="E8" s="186">
        <f>'Исполнение 2015'!E7</f>
        <v>0</v>
      </c>
      <c r="F8" s="187"/>
      <c r="G8" s="187"/>
      <c r="H8" s="182" t="str">
        <f>'Исполнение 2015'!G7</f>
        <v>Количество муниципальных услуг, предоставляемых администрацией Находкинского городского округа в электронном виде</v>
      </c>
      <c r="I8" s="188" t="str">
        <f>'Исполнение 2015'!H7</f>
        <v>ед.</v>
      </c>
      <c r="J8" s="184">
        <f>'Исполнение 2015'!I7</f>
        <v>25</v>
      </c>
      <c r="K8" s="184">
        <f>'Исполнение 2015'!J7</f>
        <v>22</v>
      </c>
      <c r="L8" s="728"/>
    </row>
    <row r="9" spans="1:12" ht="39.75" customHeight="1" x14ac:dyDescent="0.2">
      <c r="A9" s="725"/>
      <c r="B9" s="185" t="str">
        <f>'Исполнение 2015'!B8</f>
        <v xml:space="preserve">иные внебюджетные источники </v>
      </c>
      <c r="C9" s="694"/>
      <c r="D9" s="186">
        <f>'Исполнение 2015'!D8</f>
        <v>0</v>
      </c>
      <c r="E9" s="186">
        <f>'Исполнение 2015'!E8</f>
        <v>0</v>
      </c>
      <c r="F9" s="187"/>
      <c r="G9" s="187"/>
      <c r="H9" s="182" t="str">
        <f>'Исполнение 2015'!G8</f>
        <v>Увеличение количества используемых средств защиты информации</v>
      </c>
      <c r="I9" s="188" t="str">
        <f>'Исполнение 2015'!H8</f>
        <v>ед.</v>
      </c>
      <c r="J9" s="184">
        <f>'Исполнение 2015'!I8</f>
        <v>60</v>
      </c>
      <c r="K9" s="184">
        <f>'Исполнение 2015'!J8</f>
        <v>60</v>
      </c>
      <c r="L9" s="728"/>
    </row>
    <row r="10" spans="1:12" ht="66.75" customHeight="1" thickBot="1" x14ac:dyDescent="0.25">
      <c r="A10" s="726"/>
      <c r="B10" s="701"/>
      <c r="C10" s="702"/>
      <c r="D10" s="702"/>
      <c r="E10" s="702"/>
      <c r="F10" s="702"/>
      <c r="G10" s="723"/>
      <c r="H10" s="189" t="str">
        <f>'Исполнение 2015'!G9</f>
        <v>Количество муниципальных служащих, прошедших обучение на курсах повышения квалификации в области информатизации и информационной безопасности</v>
      </c>
      <c r="I10" s="183" t="str">
        <f>'Исполнение 2015'!H9</f>
        <v>чел.</v>
      </c>
      <c r="J10" s="190">
        <f>'Исполнение 2015'!I9</f>
        <v>2</v>
      </c>
      <c r="K10" s="190">
        <f>'Исполнение 2015'!J9</f>
        <v>1</v>
      </c>
      <c r="L10" s="729"/>
    </row>
    <row r="11" spans="1:12" ht="52.5" customHeight="1" x14ac:dyDescent="0.2">
      <c r="A11" s="658">
        <v>2</v>
      </c>
      <c r="B11" s="191" t="str">
        <f>'Исполнение 2015'!B10</f>
        <v>Муниципальная программа "Развитие культуры в Находкинском городском округе" на 2015 - 2018 годы</v>
      </c>
      <c r="C11" s="677" t="s">
        <v>29</v>
      </c>
      <c r="D11" s="192">
        <f>D16+D21+D27+D32+D37</f>
        <v>282825.24</v>
      </c>
      <c r="E11" s="192">
        <f>E16+E21+E27+E32+E37</f>
        <v>281348.98000000004</v>
      </c>
      <c r="F11" s="193">
        <f>F16+F21+F27+F32+F37</f>
        <v>282712.58</v>
      </c>
      <c r="G11" s="193">
        <f>G16+G21+G27+G32+G37</f>
        <v>281236.32</v>
      </c>
      <c r="H11" s="730"/>
      <c r="I11" s="731"/>
      <c r="J11" s="731"/>
      <c r="K11" s="731"/>
      <c r="L11" s="736" t="s">
        <v>269</v>
      </c>
    </row>
    <row r="12" spans="1:12" ht="25.5" x14ac:dyDescent="0.2">
      <c r="A12" s="653"/>
      <c r="B12" s="194" t="str">
        <f>'Исполнение 2015'!B11</f>
        <v xml:space="preserve">федеральный бюджет (субсидии, субвенции, иные межбюджетные трансферты)   </v>
      </c>
      <c r="C12" s="651"/>
      <c r="D12" s="195">
        <f>D17+D23+D28+D33+D38</f>
        <v>112.66</v>
      </c>
      <c r="E12" s="195">
        <f>E17+E23+E28+E33+E38</f>
        <v>112.66</v>
      </c>
      <c r="F12" s="195"/>
      <c r="G12" s="187"/>
      <c r="H12" s="732"/>
      <c r="I12" s="733"/>
      <c r="J12" s="733"/>
      <c r="K12" s="733"/>
      <c r="L12" s="737"/>
    </row>
    <row r="13" spans="1:12" ht="25.5" x14ac:dyDescent="0.2">
      <c r="A13" s="653"/>
      <c r="B13" s="194" t="str">
        <f>'Исполнение 2015'!B12</f>
        <v xml:space="preserve">краевой бюджет (субсидии, субвенции, иные межбюджетные трансферты)                 </v>
      </c>
      <c r="C13" s="651"/>
      <c r="D13" s="186">
        <f>D18+D24+D29+D34+D39</f>
        <v>0</v>
      </c>
      <c r="E13" s="186">
        <f>E18+E24+E29+E34+E39</f>
        <v>0</v>
      </c>
      <c r="F13" s="195"/>
      <c r="G13" s="187"/>
      <c r="H13" s="732"/>
      <c r="I13" s="733"/>
      <c r="J13" s="733"/>
      <c r="K13" s="733"/>
      <c r="L13" s="737"/>
    </row>
    <row r="14" spans="1:12" x14ac:dyDescent="0.2">
      <c r="A14" s="653"/>
      <c r="B14" s="194" t="str">
        <f>'Исполнение 2015'!B14</f>
        <v xml:space="preserve">внебюджетные фонды          </v>
      </c>
      <c r="C14" s="651"/>
      <c r="D14" s="195">
        <f>D19+D25+D30+D40</f>
        <v>0</v>
      </c>
      <c r="E14" s="195">
        <f>E19+E25+E30+E40</f>
        <v>0</v>
      </c>
      <c r="F14" s="187"/>
      <c r="G14" s="187"/>
      <c r="H14" s="732"/>
      <c r="I14" s="733"/>
      <c r="J14" s="733"/>
      <c r="K14" s="733"/>
      <c r="L14" s="737"/>
    </row>
    <row r="15" spans="1:12" ht="13.5" thickBot="1" x14ac:dyDescent="0.25">
      <c r="A15" s="655"/>
      <c r="B15" s="196" t="str">
        <f>'Исполнение 2015'!B15</f>
        <v xml:space="preserve">иные внебюджетные источники </v>
      </c>
      <c r="C15" s="652"/>
      <c r="D15" s="197">
        <f>D20+D26+D31+D36+D41</f>
        <v>0</v>
      </c>
      <c r="E15" s="197">
        <f>E20+E26+E31+E36+E41</f>
        <v>0</v>
      </c>
      <c r="F15" s="198"/>
      <c r="G15" s="198"/>
      <c r="H15" s="734"/>
      <c r="I15" s="735"/>
      <c r="J15" s="735"/>
      <c r="K15" s="735"/>
      <c r="L15" s="738"/>
    </row>
    <row r="16" spans="1:12" ht="51" x14ac:dyDescent="0.2">
      <c r="A16" s="658" t="s">
        <v>231</v>
      </c>
      <c r="B16" s="191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16" s="677" t="s">
        <v>29</v>
      </c>
      <c r="D16" s="193">
        <f>'Исполнение 2015'!D16</f>
        <v>1018</v>
      </c>
      <c r="E16" s="193">
        <f>'Исполнение 2015'!E16</f>
        <v>1018</v>
      </c>
      <c r="F16" s="193">
        <f>'Исполнение 2015'!D19</f>
        <v>1018</v>
      </c>
      <c r="G16" s="193">
        <f>'Исполнение 2015'!E19</f>
        <v>1018</v>
      </c>
      <c r="H16" s="199" t="str">
        <f>'Исполнение 2015'!G17</f>
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</c>
      <c r="I16" s="200" t="str">
        <f>'Исполнение 2015'!H17</f>
        <v>%</v>
      </c>
      <c r="J16" s="200">
        <f>'Исполнение 2015'!I17</f>
        <v>7.1</v>
      </c>
      <c r="K16" s="200">
        <f>'Исполнение 2015'!J17</f>
        <v>7.3</v>
      </c>
      <c r="L16" s="656" t="s">
        <v>269</v>
      </c>
    </row>
    <row r="17" spans="1:12" ht="38.25" x14ac:dyDescent="0.2">
      <c r="A17" s="653"/>
      <c r="B17" s="194" t="str">
        <f>'Исполнение 2015'!B17</f>
        <v xml:space="preserve">федеральный бюджет (субсидии, субвенции, иные межбюджетные трансферты)   </v>
      </c>
      <c r="C17" s="651"/>
      <c r="D17" s="195">
        <f>'Исполнение 2015'!D17</f>
        <v>0</v>
      </c>
      <c r="E17" s="195">
        <f>'Исполнение 2015'!E17</f>
        <v>0</v>
      </c>
      <c r="F17" s="187"/>
      <c r="G17" s="187"/>
      <c r="H17" s="201" t="str">
        <f>'Исполнение 2015'!G18</f>
        <v xml:space="preserve">Доля преподавателей, имеющих первую и высшую категорию от общей численности преподавателей детских школ искусств НГО </v>
      </c>
      <c r="I17" s="202" t="str">
        <f>'Исполнение 2015'!H18</f>
        <v>%</v>
      </c>
      <c r="J17" s="202">
        <f>'Исполнение 2015'!I18</f>
        <v>19</v>
      </c>
      <c r="K17" s="202">
        <f>'Исполнение 2015'!J18</f>
        <v>23</v>
      </c>
      <c r="L17" s="657"/>
    </row>
    <row r="18" spans="1:12" ht="25.5" x14ac:dyDescent="0.2">
      <c r="A18" s="653"/>
      <c r="B18" s="194" t="str">
        <f>'Исполнение 2015'!B18</f>
        <v xml:space="preserve">краевой бюджет (субсидии, субвенции, иные межбюджетные трансферты)                 </v>
      </c>
      <c r="C18" s="651"/>
      <c r="D18" s="195">
        <f>'Исполнение 2015'!D18</f>
        <v>0</v>
      </c>
      <c r="E18" s="195">
        <f>'Исполнение 2015'!E18</f>
        <v>0</v>
      </c>
      <c r="F18" s="187"/>
      <c r="G18" s="187"/>
      <c r="H18" s="662"/>
      <c r="I18" s="663"/>
      <c r="J18" s="663"/>
      <c r="K18" s="663"/>
      <c r="L18" s="695"/>
    </row>
    <row r="19" spans="1:12" x14ac:dyDescent="0.2">
      <c r="A19" s="653"/>
      <c r="B19" s="194" t="str">
        <f>'Исполнение 2015'!B20</f>
        <v xml:space="preserve">внебюджетные фонды          </v>
      </c>
      <c r="C19" s="651"/>
      <c r="D19" s="195">
        <f>'Исполнение 2015'!D20</f>
        <v>0</v>
      </c>
      <c r="E19" s="195">
        <f>'Исполнение 2015'!E20</f>
        <v>0</v>
      </c>
      <c r="F19" s="187"/>
      <c r="G19" s="187"/>
      <c r="H19" s="664"/>
      <c r="I19" s="665"/>
      <c r="J19" s="665"/>
      <c r="K19" s="665"/>
      <c r="L19" s="689"/>
    </row>
    <row r="20" spans="1:12" x14ac:dyDescent="0.2">
      <c r="A20" s="653"/>
      <c r="B20" s="214" t="str">
        <f>'Исполнение 2015'!B21</f>
        <v xml:space="preserve">иные внебюджетные источники </v>
      </c>
      <c r="C20" s="651"/>
      <c r="D20" s="211">
        <f>'Исполнение 2015'!D21</f>
        <v>0</v>
      </c>
      <c r="E20" s="211">
        <f>'Исполнение 2015'!E21</f>
        <v>0</v>
      </c>
      <c r="F20" s="212"/>
      <c r="G20" s="212"/>
      <c r="H20" s="664"/>
      <c r="I20" s="665"/>
      <c r="J20" s="665"/>
      <c r="K20" s="665"/>
      <c r="L20" s="689"/>
    </row>
    <row r="21" spans="1:12" ht="67.5" customHeight="1" x14ac:dyDescent="0.2">
      <c r="A21" s="269" t="s">
        <v>232</v>
      </c>
      <c r="B21" s="270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1" s="281" t="s">
        <v>29</v>
      </c>
      <c r="D21" s="271">
        <f>'Исполнение 2015'!D22</f>
        <v>1612.66</v>
      </c>
      <c r="E21" s="271">
        <f>'Исполнение 2015'!E22</f>
        <v>1612.21</v>
      </c>
      <c r="F21" s="271">
        <f>'Исполнение 2015'!D25</f>
        <v>1500</v>
      </c>
      <c r="G21" s="271">
        <f>'Исполнение 2015'!E25</f>
        <v>1499.55</v>
      </c>
      <c r="H21" s="210" t="str">
        <f>'Исполнение 2015'!G23</f>
        <v>Количество документов библиотечного фонда муниципальных библиотек, переведенных в электронную форму</v>
      </c>
      <c r="I21" s="281" t="str">
        <f>'Исполнение 2015'!H23</f>
        <v>экз.</v>
      </c>
      <c r="J21" s="281">
        <f>'Исполнение 2015'!I23</f>
        <v>150</v>
      </c>
      <c r="K21" s="281">
        <f>'Исполнение 2015'!J23</f>
        <v>150</v>
      </c>
      <c r="L21" s="296" t="s">
        <v>269</v>
      </c>
    </row>
    <row r="22" spans="1:12" ht="15" customHeight="1" thickBot="1" x14ac:dyDescent="0.25">
      <c r="A22" s="280">
        <v>1</v>
      </c>
      <c r="B22" s="175">
        <v>2</v>
      </c>
      <c r="C22" s="175">
        <v>3</v>
      </c>
      <c r="D22" s="174">
        <v>4</v>
      </c>
      <c r="E22" s="174">
        <v>5</v>
      </c>
      <c r="F22" s="174">
        <v>6</v>
      </c>
      <c r="G22" s="174">
        <v>7</v>
      </c>
      <c r="H22" s="258"/>
      <c r="I22" s="175"/>
      <c r="J22" s="175">
        <v>8</v>
      </c>
      <c r="K22" s="175">
        <v>9</v>
      </c>
      <c r="L22" s="273"/>
    </row>
    <row r="23" spans="1:12" ht="34.5" customHeight="1" x14ac:dyDescent="0.2">
      <c r="A23" s="653"/>
      <c r="B23" s="194" t="str">
        <f>'Исполнение 2015'!B23</f>
        <v xml:space="preserve">федеральный бюджет (субсидии, субвенции, иные межбюджетные трансферты)   </v>
      </c>
      <c r="C23" s="651" t="s">
        <v>29</v>
      </c>
      <c r="D23" s="186">
        <f>'Исполнение 2015'!D23</f>
        <v>112.66</v>
      </c>
      <c r="E23" s="186">
        <f>'Исполнение 2015'!E23</f>
        <v>112.66</v>
      </c>
      <c r="F23" s="254"/>
      <c r="G23" s="254"/>
      <c r="H23" s="194" t="str">
        <f>'Исполнение 2015'!G24</f>
        <v xml:space="preserve">Книговыдача пользователям муниципальных библиотек </v>
      </c>
      <c r="I23" s="262" t="str">
        <f>'Исполнение 2015'!H24</f>
        <v>экз.</v>
      </c>
      <c r="J23" s="262">
        <f>'Исполнение 2015'!I24</f>
        <v>1010581</v>
      </c>
      <c r="K23" s="262">
        <f>'Исполнение 2015'!J24</f>
        <v>1018607</v>
      </c>
      <c r="L23" s="274"/>
    </row>
    <row r="24" spans="1:12" ht="25.5" x14ac:dyDescent="0.2">
      <c r="A24" s="653"/>
      <c r="B24" s="201" t="str">
        <f>'Исполнение 2015'!B24</f>
        <v xml:space="preserve">краевой бюджет (субсидии, субвенции, иные межбюджетные трансферты)                 </v>
      </c>
      <c r="C24" s="651"/>
      <c r="D24" s="186">
        <f>'Исполнение 2015'!D24</f>
        <v>0</v>
      </c>
      <c r="E24" s="186">
        <f>'Исполнение 2015'!E24</f>
        <v>0</v>
      </c>
      <c r="F24" s="187"/>
      <c r="G24" s="187"/>
      <c r="H24" s="664"/>
      <c r="I24" s="665"/>
      <c r="J24" s="665"/>
      <c r="K24" s="665"/>
      <c r="L24" s="689"/>
    </row>
    <row r="25" spans="1:12" x14ac:dyDescent="0.2">
      <c r="A25" s="653"/>
      <c r="B25" s="201" t="str">
        <f>'Исполнение 2015'!B26</f>
        <v xml:space="preserve">внебюджетные фонды          </v>
      </c>
      <c r="C25" s="651"/>
      <c r="D25" s="195">
        <f>'Исполнение 2015'!D32</f>
        <v>0</v>
      </c>
      <c r="E25" s="195">
        <f>'Исполнение 2015'!E32</f>
        <v>0</v>
      </c>
      <c r="F25" s="187"/>
      <c r="G25" s="187"/>
      <c r="H25" s="664"/>
      <c r="I25" s="665"/>
      <c r="J25" s="665"/>
      <c r="K25" s="665"/>
      <c r="L25" s="689"/>
    </row>
    <row r="26" spans="1:12" ht="13.5" thickBot="1" x14ac:dyDescent="0.25">
      <c r="A26" s="655"/>
      <c r="B26" s="204" t="str">
        <f>'Исполнение 2015'!B27</f>
        <v xml:space="preserve">иные внебюджетные источники </v>
      </c>
      <c r="C26" s="652"/>
      <c r="D26" s="197">
        <f>'Исполнение 2015'!D33</f>
        <v>0</v>
      </c>
      <c r="E26" s="197">
        <f>'Исполнение 2015'!E33</f>
        <v>0</v>
      </c>
      <c r="F26" s="198"/>
      <c r="G26" s="198"/>
      <c r="H26" s="666"/>
      <c r="I26" s="667"/>
      <c r="J26" s="667"/>
      <c r="K26" s="667"/>
      <c r="L26" s="690"/>
    </row>
    <row r="27" spans="1:12" ht="98.25" customHeight="1" x14ac:dyDescent="0.2">
      <c r="A27" s="658" t="s">
        <v>233</v>
      </c>
      <c r="B27" s="191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7" s="677" t="s">
        <v>29</v>
      </c>
      <c r="D27" s="192">
        <f>'Исполнение 2015'!D28</f>
        <v>450</v>
      </c>
      <c r="E27" s="192">
        <f>'Исполнение 2015'!E28</f>
        <v>450</v>
      </c>
      <c r="F27" s="192">
        <f>'Исполнение 2015'!D31</f>
        <v>450</v>
      </c>
      <c r="G27" s="193">
        <f>'Исполнение 2015'!E31</f>
        <v>450</v>
      </c>
      <c r="H27" s="203" t="str">
        <f>'Исполнение 2015'!G29</f>
        <v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v>
      </c>
      <c r="I27" s="200" t="str">
        <f>'Исполнение 2015'!H29</f>
        <v>ед.</v>
      </c>
      <c r="J27" s="200">
        <f>'Исполнение 2015'!I29</f>
        <v>10</v>
      </c>
      <c r="K27" s="200">
        <f>'Исполнение 2015'!J29</f>
        <v>6</v>
      </c>
      <c r="L27" s="656" t="s">
        <v>270</v>
      </c>
    </row>
    <row r="28" spans="1:12" ht="92.25" customHeight="1" x14ac:dyDescent="0.2">
      <c r="A28" s="653"/>
      <c r="B28" s="201" t="str">
        <f>'Исполнение 2015'!B29</f>
        <v xml:space="preserve">федеральный бюджет (субсидии, субвенции, иные межбюджетные трансферты)   </v>
      </c>
      <c r="C28" s="651"/>
      <c r="D28" s="195">
        <f>'Исполнение 2015'!D29</f>
        <v>0</v>
      </c>
      <c r="E28" s="195">
        <f>'Исполнение 2015'!E29</f>
        <v>0</v>
      </c>
      <c r="F28" s="187"/>
      <c r="G28" s="187"/>
      <c r="H28" s="201" t="str">
        <f>'Исполнение 2015'!G30</f>
        <v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v>
      </c>
      <c r="I28" s="202" t="str">
        <f>'Исполнение 2015'!H30</f>
        <v>ед.</v>
      </c>
      <c r="J28" s="202">
        <f>'Исполнение 2015'!I30</f>
        <v>1036</v>
      </c>
      <c r="K28" s="202">
        <f>'Исполнение 2015'!J30</f>
        <v>1189</v>
      </c>
      <c r="L28" s="657"/>
    </row>
    <row r="29" spans="1:12" ht="25.5" x14ac:dyDescent="0.2">
      <c r="A29" s="653"/>
      <c r="B29" s="201" t="str">
        <f>'Исполнение 2015'!B30</f>
        <v xml:space="preserve">краевой бюджет (субсидии, субвенции, иные межбюджетные трансферты)                 </v>
      </c>
      <c r="C29" s="651"/>
      <c r="D29" s="195">
        <f>'Исполнение 2015'!D30</f>
        <v>0</v>
      </c>
      <c r="E29" s="195">
        <f>'Исполнение 2015'!E30</f>
        <v>0</v>
      </c>
      <c r="F29" s="187"/>
      <c r="G29" s="187"/>
      <c r="H29" s="662"/>
      <c r="I29" s="663"/>
      <c r="J29" s="663"/>
      <c r="K29" s="663"/>
      <c r="L29" s="695"/>
    </row>
    <row r="30" spans="1:12" x14ac:dyDescent="0.2">
      <c r="A30" s="653"/>
      <c r="B30" s="201" t="str">
        <f>'Исполнение 2015'!B32</f>
        <v xml:space="preserve">внебюджетные фонды          </v>
      </c>
      <c r="C30" s="651"/>
      <c r="D30" s="195">
        <f>'Исполнение 2015'!D32</f>
        <v>0</v>
      </c>
      <c r="E30" s="195">
        <f>'Исполнение 2015'!E32</f>
        <v>0</v>
      </c>
      <c r="F30" s="187"/>
      <c r="G30" s="187"/>
      <c r="H30" s="664"/>
      <c r="I30" s="665"/>
      <c r="J30" s="665"/>
      <c r="K30" s="665"/>
      <c r="L30" s="689"/>
    </row>
    <row r="31" spans="1:12" ht="13.5" thickBot="1" x14ac:dyDescent="0.25">
      <c r="A31" s="655"/>
      <c r="B31" s="204" t="str">
        <f>'Исполнение 2015'!B33</f>
        <v xml:space="preserve">иные внебюджетные источники </v>
      </c>
      <c r="C31" s="652"/>
      <c r="D31" s="205">
        <f>'Исполнение 2015'!D33</f>
        <v>0</v>
      </c>
      <c r="E31" s="205">
        <f>'Исполнение 2015'!E33</f>
        <v>0</v>
      </c>
      <c r="F31" s="206"/>
      <c r="G31" s="198"/>
      <c r="H31" s="666"/>
      <c r="I31" s="667"/>
      <c r="J31" s="667"/>
      <c r="K31" s="667"/>
      <c r="L31" s="690"/>
    </row>
    <row r="32" spans="1:12" ht="132" customHeight="1" x14ac:dyDescent="0.2">
      <c r="A32" s="658" t="s">
        <v>234</v>
      </c>
      <c r="B32" s="191" t="str">
        <f>'Исполнение 2015'!B34</f>
        <v>Подпрограмма "Поддержка и развитие народного самодеятельного художественного творчества Находкинского городского округа" на 2015 - 2018 годы</v>
      </c>
      <c r="C32" s="677" t="str">
        <f>'Исполнение 2015'!C34</f>
        <v>Управление культуры администрации Находкинского городского округа</v>
      </c>
      <c r="D32" s="192">
        <f>'Исполнение 2015'!D34</f>
        <v>0</v>
      </c>
      <c r="E32" s="192">
        <f>'Исполнение 2015'!E34</f>
        <v>0</v>
      </c>
      <c r="F32" s="193">
        <f>'Исполнение 2015'!D37</f>
        <v>0</v>
      </c>
      <c r="G32" s="193">
        <f>'Исполнение 2015'!E37</f>
        <v>0</v>
      </c>
      <c r="H32" s="316" t="str">
        <f>'Исполнение 2015'!G35</f>
        <v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v>
      </c>
      <c r="I32" s="317" t="str">
        <f>'Исполнение 2015'!H35</f>
        <v>%</v>
      </c>
      <c r="J32" s="317">
        <f>'Исполнение 2015'!I35</f>
        <v>59.5</v>
      </c>
      <c r="K32" s="317">
        <f>'Исполнение 2015'!J35</f>
        <v>0</v>
      </c>
      <c r="L32" s="739" t="s">
        <v>278</v>
      </c>
    </row>
    <row r="33" spans="1:12" ht="91.5" customHeight="1" x14ac:dyDescent="0.2">
      <c r="A33" s="653"/>
      <c r="B33" s="201" t="str">
        <f>'Исполнение 2015'!B35</f>
        <v xml:space="preserve">федеральный бюджет (субсидии, субвенции, иные межбюджетные трансферты)   </v>
      </c>
      <c r="C33" s="651"/>
      <c r="D33" s="195">
        <f>'Исполнение 2015'!D35</f>
        <v>0</v>
      </c>
      <c r="E33" s="195">
        <f>'Исполнение 2015'!E35</f>
        <v>0</v>
      </c>
      <c r="F33" s="187"/>
      <c r="G33" s="187"/>
      <c r="H33" s="318" t="str">
        <f>'Исполнение 2015'!G36</f>
        <v>Количество призовых мест, занятых народными самодеятельными коллективами учреждений культуры НГО на конкурсах и фестивалях различного уровня</v>
      </c>
      <c r="I33" s="319" t="str">
        <f>'Исполнение 2015'!H36</f>
        <v>ед.</v>
      </c>
      <c r="J33" s="319">
        <f>'Исполнение 2015'!I36</f>
        <v>187</v>
      </c>
      <c r="K33" s="319">
        <f>'Исполнение 2015'!J36</f>
        <v>0</v>
      </c>
      <c r="L33" s="740"/>
    </row>
    <row r="34" spans="1:12" ht="25.5" x14ac:dyDescent="0.2">
      <c r="A34" s="653"/>
      <c r="B34" s="201" t="str">
        <f>'Исполнение 2015'!B36</f>
        <v xml:space="preserve">краевой бюджет (субсидии, субвенции, иные межбюджетные трансферты)                 </v>
      </c>
      <c r="C34" s="651"/>
      <c r="D34" s="195">
        <f>'Исполнение 2015'!D36</f>
        <v>0</v>
      </c>
      <c r="E34" s="195">
        <f>'Исполнение 2015'!E36</f>
        <v>0</v>
      </c>
      <c r="F34" s="187"/>
      <c r="G34" s="187"/>
      <c r="H34" s="662"/>
      <c r="I34" s="663"/>
      <c r="J34" s="663"/>
      <c r="K34" s="663"/>
      <c r="L34" s="695"/>
    </row>
    <row r="35" spans="1:12" x14ac:dyDescent="0.2">
      <c r="A35" s="653"/>
      <c r="B35" s="201" t="str">
        <f>'Исполнение 2015'!B38</f>
        <v xml:space="preserve">внебюджетные фонды          </v>
      </c>
      <c r="C35" s="651"/>
      <c r="D35" s="195">
        <f>'Исполнение 2015'!D38</f>
        <v>0</v>
      </c>
      <c r="E35" s="195">
        <f>'Исполнение 2015'!E38</f>
        <v>0</v>
      </c>
      <c r="F35" s="187"/>
      <c r="G35" s="187"/>
      <c r="H35" s="664"/>
      <c r="I35" s="665"/>
      <c r="J35" s="665"/>
      <c r="K35" s="665"/>
      <c r="L35" s="689"/>
    </row>
    <row r="36" spans="1:12" x14ac:dyDescent="0.2">
      <c r="A36" s="653"/>
      <c r="B36" s="201" t="str">
        <f>'Исполнение 2015'!B39</f>
        <v xml:space="preserve">иные внебюджетные источники </v>
      </c>
      <c r="C36" s="694"/>
      <c r="D36" s="195">
        <f>'Исполнение 2015'!D39</f>
        <v>0</v>
      </c>
      <c r="E36" s="195">
        <f>'Исполнение 2015'!E39</f>
        <v>0</v>
      </c>
      <c r="F36" s="187"/>
      <c r="G36" s="187"/>
      <c r="H36" s="696"/>
      <c r="I36" s="697"/>
      <c r="J36" s="697"/>
      <c r="K36" s="697"/>
      <c r="L36" s="709"/>
    </row>
    <row r="37" spans="1:12" ht="15.75" customHeight="1" x14ac:dyDescent="0.2">
      <c r="A37" s="653"/>
      <c r="B37" s="208" t="str">
        <f>'Исполнение 2015'!B40</f>
        <v>Отдельные мероприятия</v>
      </c>
      <c r="C37" s="678" t="s">
        <v>29</v>
      </c>
      <c r="D37" s="209">
        <f>'Исполнение 2015'!D40</f>
        <v>279744.58</v>
      </c>
      <c r="E37" s="209">
        <f>'Исполнение 2015'!E40</f>
        <v>278268.77</v>
      </c>
      <c r="F37" s="209">
        <f>'Исполнение 2015'!D43</f>
        <v>279744.58</v>
      </c>
      <c r="G37" s="209">
        <f>'Исполнение 2015'!E43</f>
        <v>278268.77</v>
      </c>
      <c r="H37" s="662"/>
      <c r="I37" s="663"/>
      <c r="J37" s="663"/>
      <c r="K37" s="663"/>
      <c r="L37" s="659" t="s">
        <v>269</v>
      </c>
    </row>
    <row r="38" spans="1:12" ht="25.5" x14ac:dyDescent="0.2">
      <c r="A38" s="653"/>
      <c r="B38" s="201" t="str">
        <f>'Исполнение 2015'!B41</f>
        <v xml:space="preserve">федеральный бюджет (субсидии, субвенции, иные межбюджетные трансферты)   </v>
      </c>
      <c r="C38" s="651"/>
      <c r="D38" s="209">
        <f>'Исполнение 2015'!D41</f>
        <v>0</v>
      </c>
      <c r="E38" s="209">
        <f>'Исполнение 2015'!E41</f>
        <v>0</v>
      </c>
      <c r="F38" s="187"/>
      <c r="G38" s="187"/>
      <c r="H38" s="664"/>
      <c r="I38" s="665"/>
      <c r="J38" s="665"/>
      <c r="K38" s="665"/>
      <c r="L38" s="660"/>
    </row>
    <row r="39" spans="1:12" ht="25.5" x14ac:dyDescent="0.2">
      <c r="A39" s="653"/>
      <c r="B39" s="201" t="str">
        <f>'Исполнение 2015'!B42</f>
        <v xml:space="preserve">краевой бюджет (субсидии, субвенции, иные межбюджетные трансферты)                 </v>
      </c>
      <c r="C39" s="651"/>
      <c r="D39" s="209">
        <f>'Исполнение 2015'!D42</f>
        <v>0</v>
      </c>
      <c r="E39" s="209">
        <f>'Исполнение 2015'!E42</f>
        <v>0</v>
      </c>
      <c r="F39" s="187"/>
      <c r="G39" s="187"/>
      <c r="H39" s="664"/>
      <c r="I39" s="665"/>
      <c r="J39" s="665"/>
      <c r="K39" s="665"/>
      <c r="L39" s="660"/>
    </row>
    <row r="40" spans="1:12" x14ac:dyDescent="0.2">
      <c r="A40" s="653"/>
      <c r="B40" s="201" t="str">
        <f>'Исполнение 2015'!B44</f>
        <v xml:space="preserve">внебюджетные фонды          </v>
      </c>
      <c r="C40" s="651"/>
      <c r="D40" s="195">
        <f>'Исполнение 2015'!D44</f>
        <v>0</v>
      </c>
      <c r="E40" s="195">
        <f>'Исполнение 2015'!E44</f>
        <v>0</v>
      </c>
      <c r="F40" s="187"/>
      <c r="G40" s="187"/>
      <c r="H40" s="664"/>
      <c r="I40" s="665"/>
      <c r="J40" s="665"/>
      <c r="K40" s="665"/>
      <c r="L40" s="660"/>
    </row>
    <row r="41" spans="1:12" ht="13.5" thickBot="1" x14ac:dyDescent="0.25">
      <c r="A41" s="655"/>
      <c r="B41" s="210" t="str">
        <f>'Исполнение 2015'!B45</f>
        <v xml:space="preserve">иные внебюджетные источники </v>
      </c>
      <c r="C41" s="651"/>
      <c r="D41" s="211">
        <f>'Исполнение 2015'!D45</f>
        <v>0</v>
      </c>
      <c r="E41" s="211">
        <f>'Исполнение 2015'!E45</f>
        <v>0</v>
      </c>
      <c r="F41" s="212"/>
      <c r="G41" s="212"/>
      <c r="H41" s="666"/>
      <c r="I41" s="667"/>
      <c r="J41" s="667"/>
      <c r="K41" s="667"/>
      <c r="L41" s="661"/>
    </row>
    <row r="42" spans="1:12" ht="72" customHeight="1" x14ac:dyDescent="0.2">
      <c r="A42" s="261" t="s">
        <v>235</v>
      </c>
      <c r="B42" s="191" t="str">
        <f>'Исполнение 2015'!B46</f>
        <v>Муниципальная программа "Поддержка социально ориентированных некоммерческих организаций Находкинского городского округа" на 2015 - 2017 годы</v>
      </c>
      <c r="C42" s="207" t="s">
        <v>28</v>
      </c>
      <c r="D42" s="193">
        <f>'Исполнение 2015'!D46</f>
        <v>1027.26</v>
      </c>
      <c r="E42" s="193">
        <f>'Исполнение 2015'!E46</f>
        <v>981.97</v>
      </c>
      <c r="F42" s="193">
        <f>'Исполнение 2015'!D49</f>
        <v>1027.26</v>
      </c>
      <c r="G42" s="193">
        <f>'Исполнение 2015'!E49</f>
        <v>981.97</v>
      </c>
      <c r="H42" s="199" t="str">
        <f>'Исполнение 2015'!G47</f>
        <v>Число поддержанных администрацией Находкинского городского округа социально значимых инициатив некоммерческих организаций.</v>
      </c>
      <c r="I42" s="207" t="str">
        <f>'Исполнение 2015'!H47</f>
        <v>ед.</v>
      </c>
      <c r="J42" s="207">
        <f>'Исполнение 2015'!I47</f>
        <v>8</v>
      </c>
      <c r="K42" s="207">
        <f>'Исполнение 2015'!J47</f>
        <v>8</v>
      </c>
      <c r="L42" s="275" t="s">
        <v>271</v>
      </c>
    </row>
    <row r="43" spans="1:12" ht="26.25" customHeight="1" thickBot="1" x14ac:dyDescent="0.25">
      <c r="A43" s="257">
        <v>1</v>
      </c>
      <c r="B43" s="175">
        <v>2</v>
      </c>
      <c r="C43" s="175">
        <v>3</v>
      </c>
      <c r="D43" s="174">
        <v>4</v>
      </c>
      <c r="E43" s="174">
        <v>5</v>
      </c>
      <c r="F43" s="174">
        <v>6</v>
      </c>
      <c r="G43" s="174">
        <v>7</v>
      </c>
      <c r="H43" s="258"/>
      <c r="I43" s="175"/>
      <c r="J43" s="175">
        <v>8</v>
      </c>
      <c r="K43" s="175">
        <v>9</v>
      </c>
      <c r="L43" s="276">
        <v>10</v>
      </c>
    </row>
    <row r="44" spans="1:12" ht="77.25" customHeight="1" x14ac:dyDescent="0.2">
      <c r="A44" s="658"/>
      <c r="B44" s="199" t="str">
        <f>'Исполнение 2015'!B47</f>
        <v xml:space="preserve">федеральный бюджет (субсидии, субвенции, иные межбюджетные трансферты)   </v>
      </c>
      <c r="C44" s="677" t="s">
        <v>28</v>
      </c>
      <c r="D44" s="287">
        <f>'Исполнение 2015'!D47</f>
        <v>0</v>
      </c>
      <c r="E44" s="287">
        <f>'Исполнение 2015'!E47</f>
        <v>0</v>
      </c>
      <c r="F44" s="286"/>
      <c r="G44" s="286"/>
      <c r="H44" s="199" t="str">
        <f>'Исполнение 2015'!G48</f>
        <v>Ежегодный прирост числа членов в социально ориентированных некоммерческих организациях, объединяющих инвалидов и ветеранов</v>
      </c>
      <c r="I44" s="265" t="str">
        <f>'Исполнение 2015'!H48</f>
        <v>%</v>
      </c>
      <c r="J44" s="265">
        <f>'Исполнение 2015'!I48</f>
        <v>2</v>
      </c>
      <c r="K44" s="265">
        <f>'Исполнение 2015'!J48</f>
        <v>1.7</v>
      </c>
      <c r="L44" s="656"/>
    </row>
    <row r="45" spans="1:12" ht="94.5" customHeight="1" x14ac:dyDescent="0.2">
      <c r="A45" s="653"/>
      <c r="B45" s="201" t="str">
        <f>'Исполнение 2015'!B48</f>
        <v xml:space="preserve">краевой бюджет (субсидии, субвенции, иные межбюджетные трансферты)                 </v>
      </c>
      <c r="C45" s="651"/>
      <c r="D45" s="186">
        <f>'Исполнение 2015'!D48</f>
        <v>0</v>
      </c>
      <c r="E45" s="186">
        <f>'Исполнение 2015'!E48</f>
        <v>0</v>
      </c>
      <c r="F45" s="187"/>
      <c r="G45" s="187"/>
      <c r="H45" s="201" t="str">
        <f>'Исполнение 2015'!G49</f>
        <v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v>
      </c>
      <c r="I45" s="268" t="str">
        <f>'Исполнение 2015'!H49</f>
        <v>%</v>
      </c>
      <c r="J45" s="268">
        <f>'Исполнение 2015'!I49</f>
        <v>100</v>
      </c>
      <c r="K45" s="263">
        <f>'Исполнение 2015'!J49</f>
        <v>100</v>
      </c>
      <c r="L45" s="657"/>
    </row>
    <row r="46" spans="1:12" x14ac:dyDescent="0.2">
      <c r="A46" s="653"/>
      <c r="B46" s="201" t="str">
        <f>'Исполнение 2015'!B50</f>
        <v xml:space="preserve">внебюджетные фонды          </v>
      </c>
      <c r="C46" s="651"/>
      <c r="D46" s="195">
        <f>'Исполнение 2015'!D50</f>
        <v>0</v>
      </c>
      <c r="E46" s="195">
        <f>'Исполнение 2015'!E50</f>
        <v>0</v>
      </c>
      <c r="F46" s="187"/>
      <c r="G46" s="187"/>
      <c r="H46" s="662"/>
      <c r="I46" s="663"/>
      <c r="J46" s="663"/>
      <c r="K46" s="663"/>
      <c r="L46" s="695"/>
    </row>
    <row r="47" spans="1:12" ht="13.5" thickBot="1" x14ac:dyDescent="0.25">
      <c r="A47" s="655"/>
      <c r="B47" s="204" t="str">
        <f>'Исполнение 2015'!B51</f>
        <v xml:space="preserve">иные внебюджетные источники </v>
      </c>
      <c r="C47" s="652"/>
      <c r="D47" s="197">
        <f>'Исполнение 2015'!D51</f>
        <v>0</v>
      </c>
      <c r="E47" s="197">
        <f>'Исполнение 2015'!E51</f>
        <v>0</v>
      </c>
      <c r="F47" s="198"/>
      <c r="G47" s="198"/>
      <c r="H47" s="666"/>
      <c r="I47" s="667"/>
      <c r="J47" s="667"/>
      <c r="K47" s="667"/>
      <c r="L47" s="690"/>
    </row>
    <row r="48" spans="1:12" ht="93.75" customHeight="1" x14ac:dyDescent="0.2">
      <c r="A48" s="682" t="s">
        <v>236</v>
      </c>
      <c r="B48" s="191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48" s="679" t="s">
        <v>28</v>
      </c>
      <c r="D48" s="193">
        <f>D53+D59</f>
        <v>23544.089999999997</v>
      </c>
      <c r="E48" s="193">
        <f>E53+E59</f>
        <v>22700.39</v>
      </c>
      <c r="F48" s="193">
        <f>F53+F59</f>
        <v>17195.39</v>
      </c>
      <c r="G48" s="193">
        <f>G53+G59</f>
        <v>16351.69</v>
      </c>
      <c r="H48" s="669"/>
      <c r="I48" s="670"/>
      <c r="J48" s="670"/>
      <c r="K48" s="671"/>
      <c r="L48" s="668" t="s">
        <v>269</v>
      </c>
    </row>
    <row r="49" spans="1:12" ht="25.5" x14ac:dyDescent="0.2">
      <c r="A49" s="683"/>
      <c r="B49" s="201" t="str">
        <f>'Исполнение 2015'!B53</f>
        <v xml:space="preserve">федеральный бюджет (субсидии, субвенции, иные межбюджетные трансферты)   </v>
      </c>
      <c r="C49" s="680"/>
      <c r="D49" s="209">
        <f>D54+D60</f>
        <v>6348.7</v>
      </c>
      <c r="E49" s="209">
        <f>E54+E60</f>
        <v>6348.7</v>
      </c>
      <c r="F49" s="187"/>
      <c r="G49" s="187"/>
      <c r="H49" s="664"/>
      <c r="I49" s="665"/>
      <c r="J49" s="665"/>
      <c r="K49" s="672"/>
      <c r="L49" s="660"/>
    </row>
    <row r="50" spans="1:12" ht="25.5" x14ac:dyDescent="0.2">
      <c r="A50" s="683"/>
      <c r="B50" s="201" t="str">
        <f>'Исполнение 2015'!B54</f>
        <v xml:space="preserve">краевой бюджет (субсидии, субвенции, иные межбюджетные трансферты)                 </v>
      </c>
      <c r="C50" s="680"/>
      <c r="D50" s="209">
        <f>D55+D61</f>
        <v>0</v>
      </c>
      <c r="E50" s="209">
        <f>'Исполнение 2015'!E54</f>
        <v>0</v>
      </c>
      <c r="F50" s="187"/>
      <c r="G50" s="187"/>
      <c r="H50" s="664"/>
      <c r="I50" s="665"/>
      <c r="J50" s="665"/>
      <c r="K50" s="672"/>
      <c r="L50" s="660"/>
    </row>
    <row r="51" spans="1:12" x14ac:dyDescent="0.2">
      <c r="A51" s="683"/>
      <c r="B51" s="201" t="str">
        <f>'Исполнение 2015'!B56</f>
        <v xml:space="preserve">внебюджетные фонды          </v>
      </c>
      <c r="C51" s="680"/>
      <c r="D51" s="209">
        <f>'Исполнение 2015'!D56</f>
        <v>0</v>
      </c>
      <c r="E51" s="209">
        <f>'Исполнение 2015'!E56</f>
        <v>0</v>
      </c>
      <c r="F51" s="187"/>
      <c r="G51" s="187"/>
      <c r="H51" s="664"/>
      <c r="I51" s="665"/>
      <c r="J51" s="665"/>
      <c r="K51" s="672"/>
      <c r="L51" s="660"/>
    </row>
    <row r="52" spans="1:12" ht="13.5" thickBot="1" x14ac:dyDescent="0.25">
      <c r="A52" s="684"/>
      <c r="B52" s="204" t="str">
        <f>'Исполнение 2015'!B57</f>
        <v xml:space="preserve">иные внебюджетные источники </v>
      </c>
      <c r="C52" s="681"/>
      <c r="D52" s="215">
        <f>D58+D63</f>
        <v>0</v>
      </c>
      <c r="E52" s="215">
        <f>E58+E63</f>
        <v>0</v>
      </c>
      <c r="F52" s="198"/>
      <c r="G52" s="198"/>
      <c r="H52" s="666"/>
      <c r="I52" s="667"/>
      <c r="J52" s="667"/>
      <c r="K52" s="673"/>
      <c r="L52" s="661"/>
    </row>
    <row r="53" spans="1:12" ht="66.75" customHeight="1" x14ac:dyDescent="0.2">
      <c r="A53" s="658" t="s">
        <v>237</v>
      </c>
      <c r="B53" s="191" t="str">
        <f>'Исполнение 2015'!B58</f>
        <v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v>
      </c>
      <c r="C53" s="677" t="str">
        <f>'Исполнение 2015'!C58</f>
        <v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v>
      </c>
      <c r="D53" s="193">
        <f>'Исполнение 2015'!D58</f>
        <v>9912.619999999999</v>
      </c>
      <c r="E53" s="193">
        <f>'Исполнение 2015'!E58</f>
        <v>9364.85</v>
      </c>
      <c r="F53" s="193">
        <f>'Исполнение 2015'!D61</f>
        <v>3563.92</v>
      </c>
      <c r="G53" s="193">
        <f>'Исполнение 2015'!E61</f>
        <v>3016.15</v>
      </c>
      <c r="H53" s="305" t="str">
        <f>'Исполнение 2015'!G57</f>
        <v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v>
      </c>
      <c r="I53" s="306" t="str">
        <f>'Исполнение 2015'!H57</f>
        <v>%</v>
      </c>
      <c r="J53" s="306">
        <f>'Исполнение 2015'!I57</f>
        <v>0</v>
      </c>
      <c r="K53" s="306">
        <f>'Исполнение 2015'!J57</f>
        <v>0</v>
      </c>
      <c r="L53" s="704" t="s">
        <v>287</v>
      </c>
    </row>
    <row r="54" spans="1:12" ht="111" customHeight="1" x14ac:dyDescent="0.2">
      <c r="A54" s="653"/>
      <c r="B54" s="194" t="s">
        <v>24</v>
      </c>
      <c r="C54" s="694"/>
      <c r="D54" s="209">
        <f>'Исполнение 2015'!D59</f>
        <v>6348.7</v>
      </c>
      <c r="E54" s="209">
        <f>'Исполнение 2015'!E59</f>
        <v>6348.7</v>
      </c>
      <c r="F54" s="187"/>
      <c r="G54" s="187"/>
      <c r="H54" s="304" t="str">
        <f>'Исполнение 2015'!G59</f>
        <v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v>
      </c>
      <c r="I54" s="307" t="str">
        <f>'Исполнение 2015'!H59</f>
        <v>%</v>
      </c>
      <c r="J54" s="307">
        <f>'Исполнение 2015'!I59</f>
        <v>60</v>
      </c>
      <c r="K54" s="307">
        <v>51.4</v>
      </c>
      <c r="L54" s="705"/>
    </row>
    <row r="55" spans="1:12" ht="198.75" customHeight="1" x14ac:dyDescent="0.2">
      <c r="A55" s="654"/>
      <c r="B55" s="194" t="str">
        <f>'Исполнение 2015'!B60</f>
        <v xml:space="preserve">краевой бюджет (субсидии, субвенции, иные межбюджетные трансферты)                 </v>
      </c>
      <c r="C55" s="201" t="s">
        <v>39</v>
      </c>
      <c r="D55" s="181">
        <f>'Исполнение 2015'!D60</f>
        <v>0</v>
      </c>
      <c r="E55" s="181">
        <f>'Исполнение 2015'!E60</f>
        <v>0</v>
      </c>
      <c r="F55" s="254"/>
      <c r="G55" s="254"/>
      <c r="H55" s="290" t="s">
        <v>159</v>
      </c>
      <c r="I55" s="308" t="str">
        <f>'Исполнение 2015'!H55</f>
        <v>ед.</v>
      </c>
      <c r="J55" s="308">
        <f>'Исполнение 2015'!I55</f>
        <v>21</v>
      </c>
      <c r="K55" s="308">
        <v>23</v>
      </c>
      <c r="L55" s="706"/>
    </row>
    <row r="56" spans="1:12" ht="34.5" customHeight="1" thickBot="1" x14ac:dyDescent="0.25">
      <c r="A56" s="266">
        <v>1</v>
      </c>
      <c r="B56" s="175">
        <v>2</v>
      </c>
      <c r="C56" s="175">
        <v>3</v>
      </c>
      <c r="D56" s="174">
        <v>4</v>
      </c>
      <c r="E56" s="174">
        <v>5</v>
      </c>
      <c r="F56" s="174">
        <v>6</v>
      </c>
      <c r="G56" s="174">
        <v>7</v>
      </c>
      <c r="H56" s="310"/>
      <c r="I56" s="294"/>
      <c r="J56" s="294">
        <v>8</v>
      </c>
      <c r="K56" s="294">
        <v>9</v>
      </c>
      <c r="L56" s="311">
        <v>10</v>
      </c>
    </row>
    <row r="57" spans="1:12" ht="63.75" x14ac:dyDescent="0.2">
      <c r="A57" s="267"/>
      <c r="B57" s="194" t="str">
        <f>'Исполнение 2015'!B62</f>
        <v xml:space="preserve">внебюджетные фонды          </v>
      </c>
      <c r="C57" s="194"/>
      <c r="D57" s="181">
        <f>'Исполнение 2015'!D62</f>
        <v>0</v>
      </c>
      <c r="E57" s="181">
        <f>'Исполнение 2015'!E62</f>
        <v>0</v>
      </c>
      <c r="F57" s="254"/>
      <c r="G57" s="254"/>
      <c r="H57" s="312" t="str">
        <f>'Исполнение 2015'!G56</f>
        <v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v>
      </c>
      <c r="I57" s="308" t="str">
        <f>'Исполнение 2015'!H56</f>
        <v>%</v>
      </c>
      <c r="J57" s="308">
        <f>'Исполнение 2015'!I56</f>
        <v>0</v>
      </c>
      <c r="K57" s="308">
        <f>'Исполнение 2015'!J56</f>
        <v>0</v>
      </c>
      <c r="L57" s="309"/>
    </row>
    <row r="58" spans="1:12" ht="13.5" thickBot="1" x14ac:dyDescent="0.25">
      <c r="A58" s="288"/>
      <c r="B58" s="196" t="str">
        <f>'Исполнение 2015'!B63</f>
        <v xml:space="preserve">иные внебюджетные источники </v>
      </c>
      <c r="C58" s="196"/>
      <c r="D58" s="289">
        <f>'Исполнение 2015'!D63</f>
        <v>0</v>
      </c>
      <c r="E58" s="289">
        <f>'Исполнение 2015'!E63</f>
        <v>0</v>
      </c>
      <c r="F58" s="206"/>
      <c r="G58" s="206"/>
      <c r="H58" s="710"/>
      <c r="I58" s="711"/>
      <c r="J58" s="711"/>
      <c r="K58" s="711"/>
      <c r="L58" s="712"/>
    </row>
    <row r="59" spans="1:12" ht="63.75" x14ac:dyDescent="0.2">
      <c r="A59" s="658" t="s">
        <v>238</v>
      </c>
      <c r="B59" s="191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59" s="677" t="s">
        <v>40</v>
      </c>
      <c r="D59" s="193">
        <f>'Исполнение 2015'!D64</f>
        <v>13631.47</v>
      </c>
      <c r="E59" s="193">
        <f>'Исполнение 2015'!E64</f>
        <v>13335.54</v>
      </c>
      <c r="F59" s="193">
        <f>'Исполнение 2015'!D67</f>
        <v>13631.47</v>
      </c>
      <c r="G59" s="193">
        <f>'Исполнение 2015'!E67</f>
        <v>13335.54</v>
      </c>
      <c r="H59" s="305" t="str">
        <f>'Исполнение 2015'!G53</f>
        <v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v>
      </c>
      <c r="I59" s="306" t="str">
        <f>'Исполнение 2015'!H53</f>
        <v>%</v>
      </c>
      <c r="J59" s="306">
        <f>'Исполнение 2015'!I53</f>
        <v>91.3</v>
      </c>
      <c r="K59" s="306">
        <v>99.9</v>
      </c>
      <c r="L59" s="704" t="s">
        <v>269</v>
      </c>
    </row>
    <row r="60" spans="1:12" ht="38.25" x14ac:dyDescent="0.2">
      <c r="A60" s="653"/>
      <c r="B60" s="194" t="str">
        <f>'Исполнение 2015'!B65</f>
        <v xml:space="preserve">федеральный бюджет (субсидии, субвенции, иные межбюджетные трансферты)   </v>
      </c>
      <c r="C60" s="651"/>
      <c r="D60" s="186">
        <f>'Исполнение 2015'!D65</f>
        <v>0</v>
      </c>
      <c r="E60" s="186">
        <f>'Исполнение 2015'!E65</f>
        <v>0</v>
      </c>
      <c r="F60" s="187"/>
      <c r="G60" s="187"/>
      <c r="H60" s="304" t="str">
        <f>'Исполнение 2015'!G54</f>
        <v>Доля граждан, обратившихся в администрацию Находкинского городского округа за дополнительными мерами социальной поддержки</v>
      </c>
      <c r="I60" s="264" t="str">
        <f>'Исполнение 2015'!H54</f>
        <v>%</v>
      </c>
      <c r="J60" s="264">
        <f>'Исполнение 2015'!I54</f>
        <v>100</v>
      </c>
      <c r="K60" s="264">
        <v>100</v>
      </c>
      <c r="L60" s="705"/>
    </row>
    <row r="61" spans="1:12" ht="51" x14ac:dyDescent="0.2">
      <c r="A61" s="653"/>
      <c r="B61" s="194" t="str">
        <f>'Исполнение 2015'!B66</f>
        <v xml:space="preserve">краевой бюджет (субсидии, субвенции, иные межбюджетные трансферты)                 </v>
      </c>
      <c r="C61" s="651"/>
      <c r="D61" s="186">
        <f>'Исполнение 2015'!D66</f>
        <v>0</v>
      </c>
      <c r="E61" s="186">
        <f>'Исполнение 2015'!E66</f>
        <v>0</v>
      </c>
      <c r="F61" s="187"/>
      <c r="G61" s="187"/>
      <c r="H61" s="312" t="str">
        <f>'Исполнение 2015'!G60</f>
        <v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v>
      </c>
      <c r="I61" s="268" t="str">
        <f>'Исполнение 2015'!H60</f>
        <v>чел.</v>
      </c>
      <c r="J61" s="268">
        <f>'Исполнение 2015'!I60</f>
        <v>4000</v>
      </c>
      <c r="K61" s="268">
        <v>4000</v>
      </c>
      <c r="L61" s="705"/>
    </row>
    <row r="62" spans="1:12" ht="38.25" x14ac:dyDescent="0.2">
      <c r="A62" s="653"/>
      <c r="B62" s="194" t="str">
        <f>'Исполнение 2015'!B68</f>
        <v xml:space="preserve">внебюджетные фонды          </v>
      </c>
      <c r="C62" s="651"/>
      <c r="D62" s="186">
        <f>'Исполнение 2015'!D68</f>
        <v>0</v>
      </c>
      <c r="E62" s="186">
        <f>'Исполнение 2015'!E68</f>
        <v>0</v>
      </c>
      <c r="F62" s="187"/>
      <c r="G62" s="187"/>
      <c r="H62" s="304" t="str">
        <f>'Исполнение 2015'!G58</f>
        <v>Доля обучающихся, получивших дополнительные меры соцподдержки, в общей численности обучающихся</v>
      </c>
      <c r="I62" s="264" t="str">
        <f>'Исполнение 2015'!H58</f>
        <v>%</v>
      </c>
      <c r="J62" s="264">
        <f>'Исполнение 2015'!I58</f>
        <v>7.7</v>
      </c>
      <c r="K62" s="264">
        <v>7.7</v>
      </c>
      <c r="L62" s="706"/>
    </row>
    <row r="63" spans="1:12" ht="13.5" thickBot="1" x14ac:dyDescent="0.25">
      <c r="A63" s="655"/>
      <c r="B63" s="196" t="str">
        <f>'Исполнение 2015'!B69</f>
        <v xml:space="preserve">иные внебюджетные источники </v>
      </c>
      <c r="C63" s="652"/>
      <c r="D63" s="205">
        <f>'Исполнение 2015'!D69</f>
        <v>0</v>
      </c>
      <c r="E63" s="205">
        <f>'Исполнение 2015'!E69</f>
        <v>0</v>
      </c>
      <c r="F63" s="198"/>
      <c r="G63" s="198"/>
      <c r="H63" s="283"/>
      <c r="I63" s="284"/>
      <c r="J63" s="284"/>
      <c r="K63" s="284"/>
      <c r="L63" s="285"/>
    </row>
    <row r="64" spans="1:12" ht="35.25" customHeight="1" x14ac:dyDescent="0.2">
      <c r="A64" s="744" t="s">
        <v>239</v>
      </c>
      <c r="B64" s="216" t="str">
        <f>'Исполнение 2015'!B70</f>
        <v>Муниципальная программа "Развитие образования в Находкинском городском округе на 2015 - 2019 годы"</v>
      </c>
      <c r="C64" s="677" t="s">
        <v>94</v>
      </c>
      <c r="D64" s="192">
        <f>D69+D74+D80+D85+D90+D95</f>
        <v>1764493.67</v>
      </c>
      <c r="E64" s="192">
        <f>E69+E74+E80+E85+E90+E95</f>
        <v>1676938.0899999999</v>
      </c>
      <c r="F64" s="193">
        <f>F69+F74+F80+F85+F90+F95</f>
        <v>745835.53999999992</v>
      </c>
      <c r="G64" s="193">
        <f>G69+G74+G80+G85+G90+G95</f>
        <v>666287.69999999995</v>
      </c>
      <c r="H64" s="199" t="str">
        <f>'Исполнение 2015'!G71</f>
        <v>Степень удовлетворенности населения НГО качеством предоставляемых образоват услуг</v>
      </c>
      <c r="I64" s="207" t="str">
        <f>'Исполнение 2015'!H71</f>
        <v>%</v>
      </c>
      <c r="J64" s="207">
        <f>'Исполнение 2015'!I71</f>
        <v>75.2</v>
      </c>
      <c r="K64" s="207">
        <v>75.599999999999994</v>
      </c>
      <c r="L64" s="656" t="s">
        <v>273</v>
      </c>
    </row>
    <row r="65" spans="1:12" ht="28.5" customHeight="1" x14ac:dyDescent="0.2">
      <c r="A65" s="745"/>
      <c r="B65" s="217" t="str">
        <f>'Исполнение 2015'!B71</f>
        <v xml:space="preserve">федеральный бюджет (субсидии, субвенции, иные межбюджетные трансферты)   </v>
      </c>
      <c r="C65" s="651"/>
      <c r="D65" s="195">
        <f>D70+D75+D81+D86+D91+D97</f>
        <v>0</v>
      </c>
      <c r="E65" s="195">
        <f>E70+E75+E81+E86+E91+E97</f>
        <v>0</v>
      </c>
      <c r="F65" s="187"/>
      <c r="G65" s="187"/>
      <c r="H65" s="201" t="str">
        <f>'Исполнение 2015'!G72</f>
        <v>Дефицит педагогических работников в МОУ Находкинского городского округа</v>
      </c>
      <c r="I65" s="202" t="str">
        <f>'Исполнение 2015'!H72</f>
        <v>%</v>
      </c>
      <c r="J65" s="202">
        <f>'Исполнение 2015'!I72</f>
        <v>3.1</v>
      </c>
      <c r="K65" s="184">
        <v>1.6</v>
      </c>
      <c r="L65" s="687"/>
    </row>
    <row r="66" spans="1:12" ht="62.25" customHeight="1" x14ac:dyDescent="0.2">
      <c r="A66" s="745"/>
      <c r="B66" s="217" t="str">
        <f>'Исполнение 2015'!B72</f>
        <v xml:space="preserve">краевой бюджет (субсидии, субвенции, иные межбюджетные трансферты)                 </v>
      </c>
      <c r="C66" s="651"/>
      <c r="D66" s="195">
        <f t="shared" ref="D66:E68" si="0">D71+D77+D82+D87+D92+D98</f>
        <v>917056.95</v>
      </c>
      <c r="E66" s="195">
        <f t="shared" si="0"/>
        <v>912677.67</v>
      </c>
      <c r="F66" s="187"/>
      <c r="G66" s="187"/>
      <c r="H66" s="194" t="str">
        <f>'Исполнение 2015'!G73</f>
        <v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v>
      </c>
      <c r="I66" s="184" t="str">
        <f>'Исполнение 2015'!H73</f>
        <v>%</v>
      </c>
      <c r="J66" s="184">
        <f>'Исполнение 2015'!I73</f>
        <v>75.2</v>
      </c>
      <c r="K66" s="184">
        <v>75.2</v>
      </c>
      <c r="L66" s="657"/>
    </row>
    <row r="67" spans="1:12" x14ac:dyDescent="0.2">
      <c r="A67" s="745"/>
      <c r="B67" s="217" t="str">
        <f>'Исполнение 2015'!B74</f>
        <v xml:space="preserve">внебюджетные фонды          </v>
      </c>
      <c r="C67" s="651"/>
      <c r="D67" s="195">
        <f t="shared" si="0"/>
        <v>0</v>
      </c>
      <c r="E67" s="195">
        <f t="shared" si="0"/>
        <v>0</v>
      </c>
      <c r="F67" s="187"/>
      <c r="G67" s="187"/>
      <c r="H67" s="662"/>
      <c r="I67" s="663"/>
      <c r="J67" s="663"/>
      <c r="K67" s="663"/>
      <c r="L67" s="695"/>
    </row>
    <row r="68" spans="1:12" ht="13.5" thickBot="1" x14ac:dyDescent="0.25">
      <c r="A68" s="746"/>
      <c r="B68" s="219" t="str">
        <f>'Исполнение 2015'!B75</f>
        <v xml:space="preserve">иные внебюджетные источники </v>
      </c>
      <c r="C68" s="652"/>
      <c r="D68" s="205">
        <f t="shared" si="0"/>
        <v>101601.18</v>
      </c>
      <c r="E68" s="205">
        <f t="shared" si="0"/>
        <v>97972.72</v>
      </c>
      <c r="F68" s="198"/>
      <c r="G68" s="198"/>
      <c r="H68" s="666"/>
      <c r="I68" s="667"/>
      <c r="J68" s="667"/>
      <c r="K68" s="667"/>
      <c r="L68" s="690"/>
    </row>
    <row r="69" spans="1:12" s="220" customFormat="1" ht="55.5" customHeight="1" x14ac:dyDescent="0.2">
      <c r="A69" s="658" t="s">
        <v>240</v>
      </c>
      <c r="B69" s="191" t="str">
        <f>'Исполнение 2015'!B76</f>
        <v>Подпрограмма "Развитие системы дошкольного образования" на 2015 - 2019 годы</v>
      </c>
      <c r="C69" s="677" t="s">
        <v>94</v>
      </c>
      <c r="D69" s="193">
        <f>'Исполнение 2015'!D76</f>
        <v>731412.8</v>
      </c>
      <c r="E69" s="193">
        <f>E70+E71+E72+E73+G69</f>
        <v>692393.96</v>
      </c>
      <c r="F69" s="193">
        <f>'Исполнение 2015'!D79</f>
        <v>291967.62</v>
      </c>
      <c r="G69" s="193">
        <v>259396.24</v>
      </c>
      <c r="H69" s="199" t="str">
        <f>'Исполнение 2015'!G77</f>
        <v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v>
      </c>
      <c r="I69" s="207" t="str">
        <f>'Исполнение 2015'!H77</f>
        <v>%</v>
      </c>
      <c r="J69" s="207">
        <f>'Исполнение 2015'!I77</f>
        <v>76.5</v>
      </c>
      <c r="K69" s="207">
        <v>78.400000000000006</v>
      </c>
      <c r="L69" s="656" t="s">
        <v>272</v>
      </c>
    </row>
    <row r="70" spans="1:12" ht="51" x14ac:dyDescent="0.2">
      <c r="A70" s="653"/>
      <c r="B70" s="201" t="str">
        <f>'Исполнение 2015'!B77</f>
        <v xml:space="preserve">федеральный бюджет (субсидии, субвенции, иные межбюджетные трансферты)   </v>
      </c>
      <c r="C70" s="651"/>
      <c r="D70" s="186">
        <f>'Исполнение 2015'!D77</f>
        <v>0</v>
      </c>
      <c r="E70" s="186">
        <f>'Исполнение 2015'!E77</f>
        <v>0</v>
      </c>
      <c r="F70" s="187"/>
      <c r="G70" s="187"/>
      <c r="H70" s="185" t="str">
        <f>'Исполнение 2015'!G78</f>
        <v>Доля детей в возрасте 1 - 6 лет, стоящих на учете для определения в МДОУ, в общей численности детей Находкинского городского округа в возрасте 1 - 6 лет</v>
      </c>
      <c r="I70" s="202" t="str">
        <f>'Исполнение 2015'!H78</f>
        <v>%</v>
      </c>
      <c r="J70" s="202">
        <f>'Исполнение 2015'!I78</f>
        <v>21</v>
      </c>
      <c r="K70" s="202">
        <v>22.8</v>
      </c>
      <c r="L70" s="657"/>
    </row>
    <row r="71" spans="1:12" ht="25.5" x14ac:dyDescent="0.2">
      <c r="A71" s="653"/>
      <c r="B71" s="201" t="str">
        <f>'Исполнение 2015'!B78</f>
        <v xml:space="preserve">краевой бюджет (субсидии, субвенции, иные межбюджетные трансферты)                 </v>
      </c>
      <c r="C71" s="651"/>
      <c r="D71" s="186">
        <f>'Исполнение 2015'!D78</f>
        <v>337844</v>
      </c>
      <c r="E71" s="186">
        <v>335025</v>
      </c>
      <c r="F71" s="187"/>
      <c r="G71" s="187"/>
      <c r="H71" s="662"/>
      <c r="I71" s="663"/>
      <c r="J71" s="663"/>
      <c r="K71" s="663"/>
      <c r="L71" s="695"/>
    </row>
    <row r="72" spans="1:12" x14ac:dyDescent="0.2">
      <c r="A72" s="653"/>
      <c r="B72" s="201" t="str">
        <f>'Исполнение 2015'!B80</f>
        <v xml:space="preserve">внебюджетные фонды          </v>
      </c>
      <c r="C72" s="651"/>
      <c r="D72" s="186">
        <f>'Исполнение 2015'!D80</f>
        <v>0</v>
      </c>
      <c r="E72" s="186">
        <f>'Исполнение 2015'!E80</f>
        <v>0</v>
      </c>
      <c r="F72" s="187"/>
      <c r="G72" s="187"/>
      <c r="H72" s="664"/>
      <c r="I72" s="665"/>
      <c r="J72" s="665"/>
      <c r="K72" s="665"/>
      <c r="L72" s="689"/>
    </row>
    <row r="73" spans="1:12" ht="13.5" thickBot="1" x14ac:dyDescent="0.25">
      <c r="A73" s="655"/>
      <c r="B73" s="204" t="str">
        <f>'Исполнение 2015'!B81</f>
        <v xml:space="preserve">иные внебюджетные источники </v>
      </c>
      <c r="C73" s="652"/>
      <c r="D73" s="205">
        <v>101601.18</v>
      </c>
      <c r="E73" s="205">
        <f>'Исполнение 2015'!E81</f>
        <v>97972.72</v>
      </c>
      <c r="F73" s="198"/>
      <c r="G73" s="198"/>
      <c r="H73" s="666"/>
      <c r="I73" s="667"/>
      <c r="J73" s="667"/>
      <c r="K73" s="667"/>
      <c r="L73" s="690"/>
    </row>
    <row r="74" spans="1:12" s="221" customFormat="1" ht="91.5" customHeight="1" x14ac:dyDescent="0.2">
      <c r="A74" s="658" t="s">
        <v>241</v>
      </c>
      <c r="B74" s="191" t="str">
        <f>'Исполнение 2015'!B82</f>
        <v>Подпрограмма "Развитие системы общего образования" на 2015 - 2019 годы</v>
      </c>
      <c r="C74" s="677" t="s">
        <v>94</v>
      </c>
      <c r="D74" s="193">
        <f>'Исполнение 2015'!D82</f>
        <v>808763.30999999994</v>
      </c>
      <c r="E74" s="193">
        <f>E75+E77+E78+E79+G74</f>
        <v>768968.33000000007</v>
      </c>
      <c r="F74" s="193">
        <f>'Исполнение 2015'!D85</f>
        <v>267590.36</v>
      </c>
      <c r="G74" s="193">
        <v>229355.66</v>
      </c>
      <c r="H74" s="199" t="str">
        <f>'Исполнение 2015'!G83</f>
        <v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v>
      </c>
      <c r="I74" s="207" t="str">
        <f>'Исполнение 2015'!H83</f>
        <v>%</v>
      </c>
      <c r="J74" s="207">
        <f>'Исполнение 2015'!I83</f>
        <v>13.7</v>
      </c>
      <c r="K74" s="207">
        <v>12.7</v>
      </c>
      <c r="L74" s="727" t="s">
        <v>280</v>
      </c>
    </row>
    <row r="75" spans="1:12" s="221" customFormat="1" ht="76.5" x14ac:dyDescent="0.2">
      <c r="A75" s="654"/>
      <c r="B75" s="194" t="str">
        <f>'Исполнение 2015'!B83</f>
        <v xml:space="preserve">федеральный бюджет (субсидии, субвенции, иные межбюджетные трансферты)   </v>
      </c>
      <c r="C75" s="694"/>
      <c r="D75" s="186">
        <f>'Исполнение 2015'!D83</f>
        <v>0</v>
      </c>
      <c r="E75" s="186">
        <f>'Исполнение 2015'!E83</f>
        <v>0</v>
      </c>
      <c r="F75" s="187"/>
      <c r="G75" s="187"/>
      <c r="H75" s="194" t="str">
        <f>'Исполнение 2015'!G84</f>
        <v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v>
      </c>
      <c r="I75" s="184" t="str">
        <f>'Исполнение 2015'!H84</f>
        <v>%</v>
      </c>
      <c r="J75" s="184">
        <f>'Исполнение 2015'!I84</f>
        <v>99</v>
      </c>
      <c r="K75" s="184">
        <v>99.3</v>
      </c>
      <c r="L75" s="741"/>
    </row>
    <row r="76" spans="1:12" s="221" customFormat="1" ht="12.75" customHeight="1" thickBot="1" x14ac:dyDescent="0.25">
      <c r="A76" s="257">
        <v>1</v>
      </c>
      <c r="B76" s="175">
        <v>2</v>
      </c>
      <c r="C76" s="175">
        <v>3</v>
      </c>
      <c r="D76" s="174">
        <v>4</v>
      </c>
      <c r="E76" s="174">
        <v>5</v>
      </c>
      <c r="F76" s="174">
        <v>6</v>
      </c>
      <c r="G76" s="174">
        <v>7</v>
      </c>
      <c r="H76" s="258"/>
      <c r="I76" s="175"/>
      <c r="J76" s="175">
        <v>8</v>
      </c>
      <c r="K76" s="175">
        <v>9</v>
      </c>
      <c r="L76" s="276">
        <v>10</v>
      </c>
    </row>
    <row r="77" spans="1:12" s="221" customFormat="1" ht="76.5" x14ac:dyDescent="0.2">
      <c r="A77" s="653"/>
      <c r="B77" s="194" t="str">
        <f>'Исполнение 2015'!B84</f>
        <v xml:space="preserve">краевой бюджет (субсидии, субвенции, иные межбюджетные трансферты)                 </v>
      </c>
      <c r="C77" s="677" t="s">
        <v>94</v>
      </c>
      <c r="D77" s="186">
        <f>'Исполнение 2015'!D84</f>
        <v>541172.94999999995</v>
      </c>
      <c r="E77" s="186">
        <v>539612.67000000004</v>
      </c>
      <c r="F77" s="187"/>
      <c r="G77" s="187"/>
      <c r="H77" s="194" t="str">
        <f>'Исполнение 2015'!G85</f>
        <v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v>
      </c>
      <c r="I77" s="184" t="str">
        <f>'Исполнение 2015'!H85</f>
        <v>%</v>
      </c>
      <c r="J77" s="184">
        <f>'Исполнение 2015'!I85</f>
        <v>0.46</v>
      </c>
      <c r="K77" s="184">
        <v>0.95</v>
      </c>
      <c r="L77" s="656"/>
    </row>
    <row r="78" spans="1:12" s="221" customFormat="1" ht="51" x14ac:dyDescent="0.2">
      <c r="A78" s="653"/>
      <c r="B78" s="194" t="str">
        <f>'Исполнение 2015'!B86</f>
        <v xml:space="preserve">внебюджетные фонды          </v>
      </c>
      <c r="C78" s="694"/>
      <c r="D78" s="186">
        <f>'Исполнение 2015'!D86</f>
        <v>0</v>
      </c>
      <c r="E78" s="186">
        <f>'Исполнение 2015'!E86</f>
        <v>0</v>
      </c>
      <c r="F78" s="187"/>
      <c r="G78" s="187"/>
      <c r="H78" s="201" t="str">
        <f>'Исполнение 2015'!G86</f>
        <v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v>
      </c>
      <c r="I78" s="202" t="str">
        <f>'Исполнение 2015'!H86</f>
        <v>%</v>
      </c>
      <c r="J78" s="202">
        <f>'Исполнение 2015'!I86</f>
        <v>87.5</v>
      </c>
      <c r="K78" s="202">
        <v>87.5</v>
      </c>
      <c r="L78" s="657"/>
    </row>
    <row r="79" spans="1:12" ht="13.5" thickBot="1" x14ac:dyDescent="0.25">
      <c r="A79" s="655"/>
      <c r="B79" s="214" t="str">
        <f>'Исполнение 2015'!B87</f>
        <v xml:space="preserve">иные внебюджетные источники </v>
      </c>
      <c r="C79" s="196"/>
      <c r="D79" s="222">
        <f>'Исполнение 2015'!D87</f>
        <v>0</v>
      </c>
      <c r="E79" s="222">
        <f>'Исполнение 2015'!E87</f>
        <v>0</v>
      </c>
      <c r="F79" s="212"/>
      <c r="G79" s="212"/>
      <c r="H79" s="701"/>
      <c r="I79" s="702"/>
      <c r="J79" s="702"/>
      <c r="K79" s="702"/>
      <c r="L79" s="703"/>
    </row>
    <row r="80" spans="1:12" s="220" customFormat="1" ht="89.25" customHeight="1" x14ac:dyDescent="0.2">
      <c r="A80" s="658" t="s">
        <v>242</v>
      </c>
      <c r="B80" s="191" t="str">
        <f>'Исполнение 2015'!B88</f>
        <v>Подпрограмма "Развитие системы дополнительного образования" на 2015 - 2019 годы</v>
      </c>
      <c r="C80" s="677" t="s">
        <v>94</v>
      </c>
      <c r="D80" s="193">
        <f>'Исполнение 2015'!D88</f>
        <v>166538.23999999999</v>
      </c>
      <c r="E80" s="193">
        <f>E81+E82+E83+E84+G80</f>
        <v>163656.63</v>
      </c>
      <c r="F80" s="193">
        <f>'Исполнение 2015'!D91</f>
        <v>148829.24</v>
      </c>
      <c r="G80" s="193">
        <v>145947.63</v>
      </c>
      <c r="H80" s="199" t="str">
        <f>'Исполнение 2015'!G89</f>
        <v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I80" s="207" t="str">
        <f>'Исполнение 2015'!H89</f>
        <v>%</v>
      </c>
      <c r="J80" s="207">
        <f>'Исполнение 2015'!I89</f>
        <v>69.5</v>
      </c>
      <c r="K80" s="207">
        <v>73.400000000000006</v>
      </c>
      <c r="L80" s="656" t="s">
        <v>271</v>
      </c>
    </row>
    <row r="81" spans="1:12" ht="45" customHeight="1" x14ac:dyDescent="0.2">
      <c r="A81" s="653"/>
      <c r="B81" s="201" t="str">
        <f>'Исполнение 2015'!B89</f>
        <v xml:space="preserve">федеральный бюджет (субсидии, субвенции, иные межбюджетные трансферты)   </v>
      </c>
      <c r="C81" s="651"/>
      <c r="D81" s="195">
        <f>'Исполнение 2015'!D89</f>
        <v>0</v>
      </c>
      <c r="E81" s="195">
        <f>'Исполнение 2015'!E89</f>
        <v>0</v>
      </c>
      <c r="F81" s="187"/>
      <c r="G81" s="187"/>
      <c r="H81" s="680" t="str">
        <f>'Исполнение 2015'!G90</f>
        <v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v>
      </c>
      <c r="I81" s="202" t="str">
        <f>'Исполнение 2015'!H90</f>
        <v>%</v>
      </c>
      <c r="J81" s="202">
        <f>'Исполнение 2015'!I90</f>
        <v>95.3</v>
      </c>
      <c r="K81" s="202">
        <v>95.3</v>
      </c>
      <c r="L81" s="687"/>
    </row>
    <row r="82" spans="1:12" ht="25.5" x14ac:dyDescent="0.2">
      <c r="A82" s="653"/>
      <c r="B82" s="201" t="str">
        <f>'Исполнение 2015'!B90</f>
        <v xml:space="preserve">краевой бюджет (субсидии, субвенции, иные межбюджетные трансферты)                 </v>
      </c>
      <c r="C82" s="651"/>
      <c r="D82" s="195">
        <f>'Исполнение 2015'!D90</f>
        <v>17709</v>
      </c>
      <c r="E82" s="195">
        <f>'Исполнение 2015'!E90</f>
        <v>17709</v>
      </c>
      <c r="F82" s="187"/>
      <c r="G82" s="187"/>
      <c r="H82" s="680"/>
      <c r="I82" s="202" t="s">
        <v>79</v>
      </c>
      <c r="J82" s="202">
        <v>31.5</v>
      </c>
      <c r="K82" s="202">
        <v>26.7</v>
      </c>
      <c r="L82" s="657"/>
    </row>
    <row r="83" spans="1:12" x14ac:dyDescent="0.2">
      <c r="A83" s="653"/>
      <c r="B83" s="201" t="str">
        <f>'Исполнение 2015'!B92</f>
        <v xml:space="preserve">внебюджетные фонды          </v>
      </c>
      <c r="C83" s="651"/>
      <c r="D83" s="195">
        <f>'Исполнение 2015'!D92</f>
        <v>0</v>
      </c>
      <c r="E83" s="195">
        <f>'Исполнение 2015'!E92</f>
        <v>0</v>
      </c>
      <c r="F83" s="187"/>
      <c r="G83" s="187"/>
      <c r="H83" s="662"/>
      <c r="I83" s="663"/>
      <c r="J83" s="663"/>
      <c r="K83" s="663"/>
      <c r="L83" s="695"/>
    </row>
    <row r="84" spans="1:12" ht="13.5" thickBot="1" x14ac:dyDescent="0.25">
      <c r="A84" s="655"/>
      <c r="B84" s="204" t="str">
        <f>'Исполнение 2015'!B93</f>
        <v xml:space="preserve">иные внебюджетные источники </v>
      </c>
      <c r="C84" s="652"/>
      <c r="D84" s="197">
        <f>'Исполнение 2015'!D93</f>
        <v>0</v>
      </c>
      <c r="E84" s="197">
        <f>'Исполнение 2015'!E93</f>
        <v>0</v>
      </c>
      <c r="F84" s="198"/>
      <c r="G84" s="198"/>
      <c r="H84" s="666"/>
      <c r="I84" s="667"/>
      <c r="J84" s="667"/>
      <c r="K84" s="667"/>
      <c r="L84" s="690"/>
    </row>
    <row r="85" spans="1:12" s="220" customFormat="1" ht="65.25" customHeight="1" x14ac:dyDescent="0.2">
      <c r="A85" s="658" t="s">
        <v>243</v>
      </c>
      <c r="B85" s="191" t="str">
        <f>'Исполнение 2015'!B94</f>
        <v>Подпрограмма "Развитие и поддержка педагогических кадров" на 2015 - 2019 годы</v>
      </c>
      <c r="C85" s="677" t="s">
        <v>94</v>
      </c>
      <c r="D85" s="193">
        <f>'Исполнение 2015'!D94</f>
        <v>1000</v>
      </c>
      <c r="E85" s="193">
        <f>'Исполнение 2015'!E94</f>
        <v>1000</v>
      </c>
      <c r="F85" s="193">
        <f>'Исполнение 2015'!D97</f>
        <v>1000</v>
      </c>
      <c r="G85" s="193">
        <f>'Исполнение 2015'!E97</f>
        <v>1000</v>
      </c>
      <c r="H85" s="199" t="str">
        <f>'Исполнение 2015'!G95</f>
        <v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v>
      </c>
      <c r="I85" s="207" t="str">
        <f>'Исполнение 2015'!H95</f>
        <v>%</v>
      </c>
      <c r="J85" s="207">
        <f>'Исполнение 2015'!I95</f>
        <v>51</v>
      </c>
      <c r="K85" s="207">
        <v>80.849999999999994</v>
      </c>
      <c r="L85" s="656" t="s">
        <v>269</v>
      </c>
    </row>
    <row r="86" spans="1:12" ht="60" customHeight="1" x14ac:dyDescent="0.2">
      <c r="A86" s="653"/>
      <c r="B86" s="194" t="str">
        <f>'Исполнение 2015'!B95</f>
        <v xml:space="preserve">федеральный бюджет (субсидии, субвенции, иные межбюджетные трансферты)   </v>
      </c>
      <c r="C86" s="651"/>
      <c r="D86" s="186">
        <f>'Исполнение 2015'!D95</f>
        <v>0</v>
      </c>
      <c r="E86" s="186">
        <f>'Исполнение 2015'!E95</f>
        <v>0</v>
      </c>
      <c r="F86" s="187"/>
      <c r="G86" s="187"/>
      <c r="H86" s="194" t="str">
        <f>'Исполнение 2015'!G96</f>
        <v>Доля молодых специалистов, поступивших на работу в муниципальные образовательные учреждения НГО, в общей численности педагогических работников МОУ</v>
      </c>
      <c r="I86" s="184" t="str">
        <f>'Исполнение 2015'!H96</f>
        <v>%</v>
      </c>
      <c r="J86" s="184">
        <f>'Исполнение 2015'!I96</f>
        <v>1.5</v>
      </c>
      <c r="K86" s="184">
        <v>3.11</v>
      </c>
      <c r="L86" s="687"/>
    </row>
    <row r="87" spans="1:12" ht="51.75" customHeight="1" x14ac:dyDescent="0.2">
      <c r="A87" s="653"/>
      <c r="B87" s="194" t="str">
        <f>'Исполнение 2015'!B96</f>
        <v xml:space="preserve">краевой бюджет (субсидии, субвенции, иные межбюджетные трансферты)                 </v>
      </c>
      <c r="C87" s="651"/>
      <c r="D87" s="186">
        <f>'Исполнение 2015'!D96</f>
        <v>0</v>
      </c>
      <c r="E87" s="186">
        <f>'Исполнение 2015'!E96</f>
        <v>0</v>
      </c>
      <c r="F87" s="187"/>
      <c r="G87" s="187"/>
      <c r="H87" s="185" t="str">
        <f>'Исполнение 2015'!G97</f>
        <v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v>
      </c>
      <c r="I87" s="202" t="str">
        <f>'Исполнение 2015'!H97</f>
        <v>%</v>
      </c>
      <c r="J87" s="202">
        <f>'Исполнение 2015'!I97</f>
        <v>54</v>
      </c>
      <c r="K87" s="202">
        <v>46</v>
      </c>
      <c r="L87" s="657"/>
    </row>
    <row r="88" spans="1:12" x14ac:dyDescent="0.2">
      <c r="A88" s="653"/>
      <c r="B88" s="194" t="str">
        <f>'Исполнение 2015'!B98</f>
        <v xml:space="preserve">внебюджетные фонды          </v>
      </c>
      <c r="C88" s="651"/>
      <c r="D88" s="186">
        <f>'Исполнение 2015'!D98</f>
        <v>0</v>
      </c>
      <c r="E88" s="186">
        <f>'Исполнение 2015'!E98</f>
        <v>0</v>
      </c>
      <c r="F88" s="187"/>
      <c r="G88" s="187"/>
      <c r="H88" s="662"/>
      <c r="I88" s="663"/>
      <c r="J88" s="663"/>
      <c r="K88" s="663"/>
      <c r="L88" s="695"/>
    </row>
    <row r="89" spans="1:12" ht="13.5" thickBot="1" x14ac:dyDescent="0.25">
      <c r="A89" s="655"/>
      <c r="B89" s="196" t="str">
        <f>'Исполнение 2015'!B99</f>
        <v xml:space="preserve">иные внебюджетные источники </v>
      </c>
      <c r="C89" s="652"/>
      <c r="D89" s="205">
        <f>'Исполнение 2015'!D99</f>
        <v>0</v>
      </c>
      <c r="E89" s="205">
        <f>'Исполнение 2015'!E99</f>
        <v>0</v>
      </c>
      <c r="F89" s="198"/>
      <c r="G89" s="198"/>
      <c r="H89" s="666"/>
      <c r="I89" s="667"/>
      <c r="J89" s="667"/>
      <c r="K89" s="667"/>
      <c r="L89" s="690"/>
    </row>
    <row r="90" spans="1:12" ht="78" customHeight="1" x14ac:dyDescent="0.2">
      <c r="A90" s="658" t="s">
        <v>244</v>
      </c>
      <c r="B90" s="191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90" s="677" t="s">
        <v>94</v>
      </c>
      <c r="D90" s="193">
        <f>'Исполнение 2015'!D100</f>
        <v>4205</v>
      </c>
      <c r="E90" s="193">
        <f>'Исполнение 2015'!E100</f>
        <v>4204.45</v>
      </c>
      <c r="F90" s="193">
        <f>'Исполнение 2015'!D103</f>
        <v>4205</v>
      </c>
      <c r="G90" s="193">
        <f>'Исполнение 2015'!E103</f>
        <v>4204.45</v>
      </c>
      <c r="H90" s="223" t="str">
        <f>'Исполнение 2015'!G101</f>
        <v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v>
      </c>
      <c r="I90" s="224" t="str">
        <f>'Исполнение 2015'!H101</f>
        <v>%</v>
      </c>
      <c r="J90" s="224">
        <f>'Исполнение 2015'!I101</f>
        <v>76</v>
      </c>
      <c r="K90" s="224">
        <v>76</v>
      </c>
      <c r="L90" s="656" t="s">
        <v>271</v>
      </c>
    </row>
    <row r="91" spans="1:12" ht="57" customHeight="1" x14ac:dyDescent="0.2">
      <c r="A91" s="653"/>
      <c r="B91" s="194" t="str">
        <f>'Исполнение 2015'!B101</f>
        <v xml:space="preserve">федеральный бюджет (субсидии, субвенции, иные межбюджетные трансферты)   </v>
      </c>
      <c r="C91" s="651"/>
      <c r="D91" s="186">
        <f>'Исполнение 2015'!D101</f>
        <v>0</v>
      </c>
      <c r="E91" s="186">
        <f>'Исполнение 2015'!E101</f>
        <v>0</v>
      </c>
      <c r="F91" s="187"/>
      <c r="G91" s="187"/>
      <c r="H91" s="185" t="str">
        <f>'Исполнение 2015'!G102</f>
        <v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v>
      </c>
      <c r="I91" s="202" t="str">
        <f>'Исполнение 2015'!H102</f>
        <v>%</v>
      </c>
      <c r="J91" s="202">
        <f>'Исполнение 2015'!I102</f>
        <v>4.5</v>
      </c>
      <c r="K91" s="202">
        <v>4.5</v>
      </c>
      <c r="L91" s="657"/>
    </row>
    <row r="92" spans="1:12" ht="25.5" x14ac:dyDescent="0.2">
      <c r="A92" s="653"/>
      <c r="B92" s="194" t="str">
        <f>'Исполнение 2015'!B102</f>
        <v xml:space="preserve">краевой бюджет (субсидии, субвенции, иные межбюджетные трансферты)                 </v>
      </c>
      <c r="C92" s="651"/>
      <c r="D92" s="186">
        <f>'Исполнение 2015'!D102</f>
        <v>0</v>
      </c>
      <c r="E92" s="186">
        <f>'Исполнение 2015'!E102</f>
        <v>0</v>
      </c>
      <c r="F92" s="187"/>
      <c r="G92" s="187"/>
      <c r="H92" s="662"/>
      <c r="I92" s="663"/>
      <c r="J92" s="663"/>
      <c r="K92" s="663"/>
      <c r="L92" s="695"/>
    </row>
    <row r="93" spans="1:12" x14ac:dyDescent="0.2">
      <c r="A93" s="653"/>
      <c r="B93" s="194" t="str">
        <f>'Исполнение 2015'!B104</f>
        <v xml:space="preserve">внебюджетные фонды          </v>
      </c>
      <c r="C93" s="651"/>
      <c r="D93" s="186">
        <f>'Исполнение 2015'!D104</f>
        <v>0</v>
      </c>
      <c r="E93" s="186">
        <f>'Исполнение 2015'!E104</f>
        <v>0</v>
      </c>
      <c r="F93" s="187"/>
      <c r="G93" s="187"/>
      <c r="H93" s="664"/>
      <c r="I93" s="665"/>
      <c r="J93" s="665"/>
      <c r="K93" s="665"/>
      <c r="L93" s="689"/>
    </row>
    <row r="94" spans="1:12" ht="13.5" thickBot="1" x14ac:dyDescent="0.25">
      <c r="A94" s="655"/>
      <c r="B94" s="196" t="str">
        <f>'Исполнение 2015'!B105</f>
        <v xml:space="preserve">иные внебюджетные источники </v>
      </c>
      <c r="C94" s="652"/>
      <c r="D94" s="205">
        <f>'Исполнение 2015'!D105</f>
        <v>0</v>
      </c>
      <c r="E94" s="205">
        <f>'Исполнение 2015'!E105</f>
        <v>0</v>
      </c>
      <c r="F94" s="198"/>
      <c r="G94" s="198"/>
      <c r="H94" s="666"/>
      <c r="I94" s="667"/>
      <c r="J94" s="667"/>
      <c r="K94" s="667"/>
      <c r="L94" s="690"/>
    </row>
    <row r="95" spans="1:12" ht="52.5" customHeight="1" x14ac:dyDescent="0.2">
      <c r="A95" s="256" t="s">
        <v>245</v>
      </c>
      <c r="B95" s="216" t="str">
        <f>'Исполнение 2015'!B106</f>
        <v>Отдельные мероприятия</v>
      </c>
      <c r="C95" s="199" t="s">
        <v>94</v>
      </c>
      <c r="D95" s="193">
        <f>'Исполнение 2015'!D106</f>
        <v>52574.32</v>
      </c>
      <c r="E95" s="193">
        <f>E97+E98+E99+E100+G95</f>
        <v>46714.720000000001</v>
      </c>
      <c r="F95" s="193">
        <f>'Исполнение 2015'!D109</f>
        <v>32243.32</v>
      </c>
      <c r="G95" s="193">
        <v>26383.72</v>
      </c>
      <c r="H95" s="674"/>
      <c r="I95" s="675"/>
      <c r="J95" s="675"/>
      <c r="K95" s="676"/>
      <c r="L95" s="320" t="s">
        <v>286</v>
      </c>
    </row>
    <row r="96" spans="1:12" ht="24.75" customHeight="1" thickBot="1" x14ac:dyDescent="0.25">
      <c r="A96" s="257">
        <v>1</v>
      </c>
      <c r="B96" s="175">
        <v>2</v>
      </c>
      <c r="C96" s="175">
        <v>3</v>
      </c>
      <c r="D96" s="174">
        <v>4</v>
      </c>
      <c r="E96" s="174">
        <v>5</v>
      </c>
      <c r="F96" s="174">
        <v>6</v>
      </c>
      <c r="G96" s="174">
        <v>7</v>
      </c>
      <c r="H96" s="258"/>
      <c r="I96" s="175"/>
      <c r="J96" s="175">
        <v>8</v>
      </c>
      <c r="K96" s="175">
        <v>9</v>
      </c>
      <c r="L96" s="276">
        <v>10</v>
      </c>
    </row>
    <row r="97" spans="1:12" ht="37.5" customHeight="1" x14ac:dyDescent="0.2">
      <c r="A97" s="707"/>
      <c r="B97" s="225" t="str">
        <f>'Исполнение 2015'!B107</f>
        <v xml:space="preserve">федеральный бюджет (субсидии, субвенции, иные межбюджетные трансферты)   </v>
      </c>
      <c r="C97" s="651"/>
      <c r="D97" s="195">
        <f>'Исполнение 2015'!D107</f>
        <v>0</v>
      </c>
      <c r="E97" s="195">
        <f>'Исполнение 2015'!E107</f>
        <v>0</v>
      </c>
      <c r="F97" s="187"/>
      <c r="G97" s="187"/>
      <c r="H97" s="664"/>
      <c r="I97" s="665"/>
      <c r="J97" s="665"/>
      <c r="K97" s="665"/>
      <c r="L97" s="689"/>
    </row>
    <row r="98" spans="1:12" ht="94.5" customHeight="1" x14ac:dyDescent="0.2">
      <c r="A98" s="707"/>
      <c r="B98" s="225" t="str">
        <f>'Исполнение 2015'!B108</f>
        <v xml:space="preserve">краевой бюджет (субсидии, субвенции, иные межбюджетные трансферты)                 </v>
      </c>
      <c r="C98" s="651"/>
      <c r="D98" s="195">
        <f>'Исполнение 2015'!D108</f>
        <v>20331</v>
      </c>
      <c r="E98" s="195">
        <f>'Исполнение 2015'!E108</f>
        <v>20331</v>
      </c>
      <c r="F98" s="187"/>
      <c r="G98" s="187"/>
      <c r="H98" s="696"/>
      <c r="I98" s="697"/>
      <c r="J98" s="697"/>
      <c r="K98" s="697"/>
      <c r="L98" s="709"/>
    </row>
    <row r="99" spans="1:12" x14ac:dyDescent="0.2">
      <c r="A99" s="707"/>
      <c r="B99" s="225" t="str">
        <f>'Исполнение 2015'!B110</f>
        <v xml:space="preserve">внебюджетные фонды          </v>
      </c>
      <c r="C99" s="651"/>
      <c r="D99" s="195">
        <f>'Исполнение 2015'!D110</f>
        <v>0</v>
      </c>
      <c r="E99" s="195">
        <f>'Исполнение 2015'!E110</f>
        <v>0</v>
      </c>
      <c r="F99" s="187"/>
      <c r="G99" s="187"/>
      <c r="H99" s="662"/>
      <c r="I99" s="663"/>
      <c r="J99" s="663"/>
      <c r="K99" s="663"/>
      <c r="L99" s="695"/>
    </row>
    <row r="100" spans="1:12" ht="13.5" thickBot="1" x14ac:dyDescent="0.25">
      <c r="A100" s="708"/>
      <c r="B100" s="219" t="str">
        <f>'Исполнение 2015'!B111</f>
        <v xml:space="preserve">иные внебюджетные источники </v>
      </c>
      <c r="C100" s="652"/>
      <c r="D100" s="205">
        <f>'Исполнение 2015'!D111</f>
        <v>0</v>
      </c>
      <c r="E100" s="205">
        <f>'Исполнение 2015'!E111</f>
        <v>0</v>
      </c>
      <c r="F100" s="206"/>
      <c r="G100" s="206"/>
      <c r="H100" s="666"/>
      <c r="I100" s="667"/>
      <c r="J100" s="667"/>
      <c r="K100" s="667"/>
      <c r="L100" s="690"/>
    </row>
    <row r="101" spans="1:12" ht="100.5" customHeight="1" x14ac:dyDescent="0.2">
      <c r="A101" s="682" t="s">
        <v>246</v>
      </c>
      <c r="B101" s="226" t="str">
        <f>'Исполнение 2015'!B112</f>
        <v>Муниципальная программа "Развитие дорожного хозяйства Находкинского городского округа" на 2015 - 2017 годы</v>
      </c>
      <c r="C101" s="677" t="s">
        <v>177</v>
      </c>
      <c r="D101" s="193">
        <f>'Исполнение 2015'!D112</f>
        <v>247961.75</v>
      </c>
      <c r="E101" s="193">
        <f>'Исполнение 2015'!E112</f>
        <v>247961.74</v>
      </c>
      <c r="F101" s="193">
        <f>'Исполнение 2015'!D115</f>
        <v>206961.75</v>
      </c>
      <c r="G101" s="193">
        <f>'Исполнение 2015'!E115</f>
        <v>206961.74</v>
      </c>
      <c r="H101" s="223" t="str">
        <f>'Исполнение 2015'!G113</f>
        <v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I101" s="224" t="str">
        <f>'Исполнение 2015'!H113</f>
        <v>%</v>
      </c>
      <c r="J101" s="224">
        <f>'Исполнение 2015'!I113</f>
        <v>51.4</v>
      </c>
      <c r="K101" s="227">
        <v>51</v>
      </c>
      <c r="L101" s="656" t="s">
        <v>269</v>
      </c>
    </row>
    <row r="102" spans="1:12" ht="59.25" customHeight="1" x14ac:dyDescent="0.2">
      <c r="A102" s="683"/>
      <c r="B102" s="228" t="str">
        <f>'Исполнение 2015'!B113</f>
        <v xml:space="preserve">федеральный бюджет (субсидии, субвенции, иные межбюджетные трансферты)   </v>
      </c>
      <c r="C102" s="651"/>
      <c r="D102" s="186">
        <f>'Исполнение 2015'!D113</f>
        <v>0</v>
      </c>
      <c r="E102" s="186">
        <f>'Исполнение 2015'!E113</f>
        <v>0</v>
      </c>
      <c r="F102" s="187"/>
      <c r="G102" s="187"/>
      <c r="H102" s="228" t="str">
        <f>'Исполнение 2015'!G114</f>
        <v>Протяженность дорог общего пользования местного значения с твердым покрытием, в отношении которых произведен ремонт</v>
      </c>
      <c r="I102" s="229" t="str">
        <f>'Исполнение 2015'!H114</f>
        <v>км</v>
      </c>
      <c r="J102" s="229">
        <f>'Исполнение 2015'!I114</f>
        <v>8.84</v>
      </c>
      <c r="K102" s="230">
        <v>8.84</v>
      </c>
      <c r="L102" s="687"/>
    </row>
    <row r="103" spans="1:12" ht="63" customHeight="1" x14ac:dyDescent="0.2">
      <c r="A103" s="683"/>
      <c r="B103" s="228" t="str">
        <f>'Исполнение 2015'!B114</f>
        <v xml:space="preserve">краевой бюджет (субсидии, субвенции, иные межбюджетные трансферты)                 </v>
      </c>
      <c r="C103" s="651"/>
      <c r="D103" s="186">
        <f>'Исполнение 2015'!D114</f>
        <v>41000</v>
      </c>
      <c r="E103" s="186">
        <f>'Исполнение 2015'!E114</f>
        <v>41000</v>
      </c>
      <c r="F103" s="187"/>
      <c r="G103" s="187"/>
      <c r="H103" s="228" t="str">
        <f>'Исполнение 2015'!G115</f>
        <v>Увеличение протяженности автомобильных дорог общего пользования местного значения, соответствующих нормативным требованиям</v>
      </c>
      <c r="I103" s="229" t="str">
        <f>'Исполнение 2015'!H115</f>
        <v>км</v>
      </c>
      <c r="J103" s="229">
        <f>'Исполнение 2015'!I115</f>
        <v>163.35</v>
      </c>
      <c r="K103" s="230">
        <v>164.69</v>
      </c>
      <c r="L103" s="687"/>
    </row>
    <row r="104" spans="1:12" ht="67.5" customHeight="1" x14ac:dyDescent="0.2">
      <c r="A104" s="683"/>
      <c r="B104" s="185" t="str">
        <f>'Исполнение 2015'!B116</f>
        <v xml:space="preserve">внебюджетные фонды          </v>
      </c>
      <c r="C104" s="651"/>
      <c r="D104" s="186">
        <f>'Исполнение 2015'!D116</f>
        <v>0</v>
      </c>
      <c r="E104" s="186">
        <f>'Исполнение 2015'!E116</f>
        <v>0</v>
      </c>
      <c r="F104" s="187"/>
      <c r="G104" s="187"/>
      <c r="H104" s="228" t="str">
        <f>'Исполнение 2015'!G116</f>
        <v>Увеличение общего количества знаков повышенной информативности "Пешеходный переход" по сравнению с базовым 2014 годом</v>
      </c>
      <c r="I104" s="229" t="str">
        <f>'Исполнение 2015'!H116</f>
        <v>%</v>
      </c>
      <c r="J104" s="229">
        <f>'Исполнение 2015'!I116</f>
        <v>28.13</v>
      </c>
      <c r="K104" s="230">
        <v>28.13</v>
      </c>
      <c r="L104" s="687"/>
    </row>
    <row r="105" spans="1:12" ht="73.5" customHeight="1" x14ac:dyDescent="0.2">
      <c r="A105" s="683"/>
      <c r="B105" s="185" t="str">
        <f>'Исполнение 2015'!B117</f>
        <v xml:space="preserve">иные внебюджетные источники </v>
      </c>
      <c r="C105" s="694"/>
      <c r="D105" s="186">
        <f>'Исполнение 2015'!D117</f>
        <v>0</v>
      </c>
      <c r="E105" s="186">
        <f>'Исполнение 2015'!E117</f>
        <v>0</v>
      </c>
      <c r="F105" s="187"/>
      <c r="G105" s="231"/>
      <c r="H105" s="201" t="str">
        <f>'Исполнение 2015'!G117</f>
        <v>Увеличение протяженности дорожной разметки, выполненной на дорогах общего пользования местного значения, по сравнению с базовым 2014 годом</v>
      </c>
      <c r="I105" s="229" t="str">
        <f>'Исполнение 2015'!H117</f>
        <v>%</v>
      </c>
      <c r="J105" s="229">
        <f>'Исполнение 2015'!I117</f>
        <v>1.2</v>
      </c>
      <c r="K105" s="230">
        <v>2.4300000000000002</v>
      </c>
      <c r="L105" s="687"/>
    </row>
    <row r="106" spans="1:12" ht="37.5" customHeight="1" x14ac:dyDescent="0.2">
      <c r="A106" s="683"/>
      <c r="B106" s="747"/>
      <c r="C106" s="748"/>
      <c r="D106" s="748"/>
      <c r="E106" s="748"/>
      <c r="F106" s="748"/>
      <c r="G106" s="749"/>
      <c r="H106" s="201" t="str">
        <f>'Исполнение 2015'!G118</f>
        <v>Увеличение количества пешеходных светофоров</v>
      </c>
      <c r="I106" s="229" t="str">
        <f>'Исполнение 2015'!H118</f>
        <v>ед.</v>
      </c>
      <c r="J106" s="229">
        <f>'Исполнение 2015'!I118</f>
        <v>3</v>
      </c>
      <c r="K106" s="232">
        <v>3</v>
      </c>
      <c r="L106" s="687"/>
    </row>
    <row r="107" spans="1:12" ht="90" thickBot="1" x14ac:dyDescent="0.25">
      <c r="A107" s="684"/>
      <c r="B107" s="750"/>
      <c r="C107" s="751"/>
      <c r="D107" s="751"/>
      <c r="E107" s="751"/>
      <c r="F107" s="751"/>
      <c r="G107" s="752"/>
      <c r="H107" s="204" t="str">
        <f>'Исполнение 2015'!G119</f>
        <v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v>
      </c>
      <c r="I107" s="282" t="str">
        <f>'Исполнение 2015'!H119</f>
        <v>%</v>
      </c>
      <c r="J107" s="282">
        <f>'Исполнение 2015'!I119</f>
        <v>2.86</v>
      </c>
      <c r="K107" s="233">
        <v>3.8</v>
      </c>
      <c r="L107" s="688"/>
    </row>
    <row r="108" spans="1:12" ht="73.5" customHeight="1" x14ac:dyDescent="0.2">
      <c r="A108" s="658" t="s">
        <v>247</v>
      </c>
      <c r="B108" s="234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108" s="677" t="s">
        <v>53</v>
      </c>
      <c r="D108" s="192">
        <f>D114+D119+D124+D129</f>
        <v>442561.15</v>
      </c>
      <c r="E108" s="192">
        <f>E114+E119+E124+E129</f>
        <v>229536.94</v>
      </c>
      <c r="F108" s="193">
        <f>F114+F119+F124+F129</f>
        <v>97389.930000000008</v>
      </c>
      <c r="G108" s="193">
        <f>G114+G119+G124+G129</f>
        <v>67978.53</v>
      </c>
      <c r="H108" s="297"/>
      <c r="I108" s="298"/>
      <c r="J108" s="298"/>
      <c r="K108" s="298"/>
      <c r="L108" s="685" t="s">
        <v>281</v>
      </c>
    </row>
    <row r="109" spans="1:12" ht="25.5" x14ac:dyDescent="0.2">
      <c r="A109" s="653"/>
      <c r="B109" s="194" t="str">
        <f>'Исполнение 2015'!B121</f>
        <v xml:space="preserve">федеральный бюджет (субсидии, субвенции, иные межбюджетные трансферты)   </v>
      </c>
      <c r="C109" s="651"/>
      <c r="D109" s="195">
        <f>D115+D120+D125+D130</f>
        <v>245262.78</v>
      </c>
      <c r="E109" s="195">
        <f>E115+E120+E125+E130</f>
        <v>107345.2</v>
      </c>
      <c r="F109" s="187"/>
      <c r="G109" s="187"/>
      <c r="H109" s="299"/>
      <c r="I109" s="239"/>
      <c r="J109" s="239"/>
      <c r="K109" s="239"/>
      <c r="L109" s="686"/>
    </row>
    <row r="110" spans="1:12" ht="25.5" x14ac:dyDescent="0.2">
      <c r="A110" s="654"/>
      <c r="B110" s="194" t="str">
        <f>'Исполнение 2015'!B122</f>
        <v xml:space="preserve">краевой бюджет (субсидии,  субвенции, иные межбюджетные трансферты)                 </v>
      </c>
      <c r="C110" s="694"/>
      <c r="D110" s="195">
        <f>D116+D121+D126+D131</f>
        <v>99908.44</v>
      </c>
      <c r="E110" s="195">
        <f>E116+E121+E126+E131</f>
        <v>54213.21</v>
      </c>
      <c r="F110" s="187"/>
      <c r="G110" s="187"/>
      <c r="H110" s="300"/>
      <c r="I110" s="301"/>
      <c r="J110" s="301"/>
      <c r="K110" s="301"/>
      <c r="L110" s="686"/>
    </row>
    <row r="111" spans="1:12" x14ac:dyDescent="0.2">
      <c r="A111" s="279">
        <v>1</v>
      </c>
      <c r="B111" s="255">
        <v>2</v>
      </c>
      <c r="C111" s="255">
        <v>3</v>
      </c>
      <c r="D111" s="260">
        <v>4</v>
      </c>
      <c r="E111" s="260">
        <v>5</v>
      </c>
      <c r="F111" s="260">
        <v>6</v>
      </c>
      <c r="G111" s="260">
        <v>7</v>
      </c>
      <c r="H111" s="208"/>
      <c r="I111" s="255"/>
      <c r="J111" s="255">
        <v>8</v>
      </c>
      <c r="K111" s="255">
        <v>9</v>
      </c>
      <c r="L111" s="302">
        <v>10</v>
      </c>
    </row>
    <row r="112" spans="1:12" x14ac:dyDescent="0.2">
      <c r="A112" s="653"/>
      <c r="B112" s="194" t="str">
        <f>'Исполнение 2015'!B124</f>
        <v xml:space="preserve">внебюджетные фонды          </v>
      </c>
      <c r="C112" s="651"/>
      <c r="D112" s="186">
        <f>D117+D122+D127+D132</f>
        <v>0</v>
      </c>
      <c r="E112" s="186">
        <f>E117+E122+E127+E132</f>
        <v>0</v>
      </c>
      <c r="F112" s="254"/>
      <c r="G112" s="254"/>
      <c r="H112" s="664"/>
      <c r="I112" s="665"/>
      <c r="J112" s="665"/>
      <c r="K112" s="665"/>
      <c r="L112" s="689"/>
    </row>
    <row r="113" spans="1:12" ht="13.5" thickBot="1" x14ac:dyDescent="0.25">
      <c r="A113" s="655"/>
      <c r="B113" s="196" t="str">
        <f>'Исполнение 2015'!B125</f>
        <v xml:space="preserve">иные внебюджетные источники </v>
      </c>
      <c r="C113" s="652"/>
      <c r="D113" s="197">
        <f>D118+D123+D128+D133</f>
        <v>0</v>
      </c>
      <c r="E113" s="197">
        <f>E118+E123+E128+E133</f>
        <v>0</v>
      </c>
      <c r="F113" s="198"/>
      <c r="G113" s="198"/>
      <c r="H113" s="666"/>
      <c r="I113" s="667"/>
      <c r="J113" s="667"/>
      <c r="K113" s="667"/>
      <c r="L113" s="690"/>
    </row>
    <row r="114" spans="1:12" ht="39.75" customHeight="1" x14ac:dyDescent="0.2">
      <c r="A114" s="653" t="s">
        <v>249</v>
      </c>
      <c r="B114" s="213" t="str">
        <f>'Исполнение 2015'!B126</f>
        <v>Подпрограмма "Стимулирование развития жилищного строительства на территории Находкинского городского округа на 2015 - 2017 годы и на период до 2020 года"</v>
      </c>
      <c r="C114" s="699"/>
      <c r="D114" s="235">
        <f>'Исполнение 2015'!D126</f>
        <v>1750</v>
      </c>
      <c r="E114" s="235">
        <f>'Исполнение 2015'!E126</f>
        <v>1750</v>
      </c>
      <c r="F114" s="181">
        <f>'Исполнение 2015'!D129</f>
        <v>1750</v>
      </c>
      <c r="G114" s="181">
        <f>'Исполнение 2015'!E129</f>
        <v>1750</v>
      </c>
      <c r="H114" s="194" t="str">
        <f>'Исполнение 2015'!G127</f>
        <v>Увеличение годового объема ввода жилья</v>
      </c>
      <c r="I114" s="184" t="str">
        <f>'Исполнение 2015'!H127</f>
        <v>тыс. м²</v>
      </c>
      <c r="J114" s="184">
        <f>'Исполнение 2015'!I127</f>
        <v>41.1</v>
      </c>
      <c r="K114" s="184">
        <v>42</v>
      </c>
      <c r="L114" s="656" t="s">
        <v>274</v>
      </c>
    </row>
    <row r="115" spans="1:12" ht="35.25" customHeight="1" x14ac:dyDescent="0.2">
      <c r="A115" s="653"/>
      <c r="B115" s="194" t="str">
        <f>'Исполнение 2015'!B127</f>
        <v xml:space="preserve">федеральный бюджет (субсидии, субвенции, иные межбюджетные трансферты)   </v>
      </c>
      <c r="C115" s="699"/>
      <c r="D115" s="195">
        <f>'Исполнение 2015'!D127</f>
        <v>0</v>
      </c>
      <c r="E115" s="195">
        <f>'Исполнение 2015'!E127</f>
        <v>0</v>
      </c>
      <c r="F115" s="187"/>
      <c r="G115" s="187"/>
      <c r="H115" s="201" t="str">
        <f>'Исполнение 2015'!G128</f>
        <v>Увеличение годового объем ввода малоэтажного жилья</v>
      </c>
      <c r="I115" s="202" t="str">
        <f>'Исполнение 2015'!H128</f>
        <v>тыс. м²</v>
      </c>
      <c r="J115" s="202">
        <f>'Исполнение 2015'!I128</f>
        <v>21</v>
      </c>
      <c r="K115" s="202">
        <v>24.3</v>
      </c>
      <c r="L115" s="687"/>
    </row>
    <row r="116" spans="1:12" ht="31.5" customHeight="1" x14ac:dyDescent="0.2">
      <c r="A116" s="653"/>
      <c r="B116" s="194" t="str">
        <f>'Исполнение 2015'!B128</f>
        <v xml:space="preserve">краевой бюджет (субсидии, субвенции, иные межбюджетные трансферты)                 </v>
      </c>
      <c r="C116" s="699"/>
      <c r="D116" s="195">
        <f>'Исполнение 2015'!D128</f>
        <v>0</v>
      </c>
      <c r="E116" s="195">
        <f>'Исполнение 2015'!E128</f>
        <v>0</v>
      </c>
      <c r="F116" s="187"/>
      <c r="G116" s="187"/>
      <c r="H116" s="201" t="str">
        <f>'Исполнение 2015'!G129</f>
        <v>Увеличение годового объем ввода многоэтажного жилья</v>
      </c>
      <c r="I116" s="202" t="str">
        <f>'Исполнение 2015'!H129</f>
        <v>тыс. м²</v>
      </c>
      <c r="J116" s="202">
        <f>'Исполнение 2015'!I129</f>
        <v>20.100000000000001</v>
      </c>
      <c r="K116" s="202">
        <v>17.7</v>
      </c>
      <c r="L116" s="687"/>
    </row>
    <row r="117" spans="1:12" ht="27.75" customHeight="1" x14ac:dyDescent="0.2">
      <c r="A117" s="653"/>
      <c r="B117" s="194" t="str">
        <f>'Исполнение 2015'!B130</f>
        <v xml:space="preserve">внебюджетные фонды          </v>
      </c>
      <c r="C117" s="699"/>
      <c r="D117" s="195">
        <f>'Исполнение 2015'!D130</f>
        <v>0</v>
      </c>
      <c r="E117" s="195">
        <f>'Исполнение 2015'!E130</f>
        <v>0</v>
      </c>
      <c r="F117" s="187"/>
      <c r="G117" s="187"/>
      <c r="H117" s="201" t="str">
        <f>'Исполнение 2015'!G130</f>
        <v>Увеличение доли годового объема ввода малоэтажного жилья</v>
      </c>
      <c r="I117" s="202" t="str">
        <f>'Исполнение 2015'!H130</f>
        <v>%</v>
      </c>
      <c r="J117" s="202">
        <f>'Исполнение 2015'!I130</f>
        <v>51.1</v>
      </c>
      <c r="K117" s="202">
        <v>57.9</v>
      </c>
      <c r="L117" s="687"/>
    </row>
    <row r="118" spans="1:12" ht="34.5" customHeight="1" thickBot="1" x14ac:dyDescent="0.25">
      <c r="A118" s="655"/>
      <c r="B118" s="196" t="str">
        <f>'Исполнение 2015'!B131</f>
        <v xml:space="preserve">иные внебюджетные источники </v>
      </c>
      <c r="C118" s="700"/>
      <c r="D118" s="197">
        <f>'Исполнение 2015'!D131</f>
        <v>0</v>
      </c>
      <c r="E118" s="197">
        <f>'Исполнение 2015'!E131</f>
        <v>0</v>
      </c>
      <c r="F118" s="198"/>
      <c r="G118" s="198"/>
      <c r="H118" s="204" t="str">
        <f>'Исполнение 2015'!G131</f>
        <v>Увеличение доли годового объема ввода многоэтажного жилья</v>
      </c>
      <c r="I118" s="236" t="str">
        <f>'Исполнение 2015'!H131</f>
        <v>%</v>
      </c>
      <c r="J118" s="236">
        <f>'Исполнение 2015'!I131</f>
        <v>48.9</v>
      </c>
      <c r="K118" s="236">
        <v>42.1</v>
      </c>
      <c r="L118" s="688"/>
    </row>
    <row r="119" spans="1:12" ht="39" customHeight="1" x14ac:dyDescent="0.2">
      <c r="A119" s="658" t="s">
        <v>250</v>
      </c>
      <c r="B119" s="191" t="str">
        <f>'Исполнение 2015'!B132</f>
        <v>Подпрограмма "Обеспечение жильем молодых семей Находкинского городского округа" на 2015 - 2017 годы</v>
      </c>
      <c r="C119" s="691"/>
      <c r="D119" s="193">
        <f>D120+D121+D122+D123+F119</f>
        <v>27163.4</v>
      </c>
      <c r="E119" s="193">
        <f>E120+E121+E122+E123+G119</f>
        <v>16235.98</v>
      </c>
      <c r="F119" s="193">
        <f>'Исполнение 2015'!D135</f>
        <v>7000</v>
      </c>
      <c r="G119" s="193">
        <v>5534.27</v>
      </c>
      <c r="H119" s="199" t="str">
        <f>'Исполнение 2015'!G133</f>
        <v>Количество молодых семей, улучшивших жилищные условия</v>
      </c>
      <c r="I119" s="207" t="str">
        <f>'Исполнение 2015'!H133</f>
        <v>семей</v>
      </c>
      <c r="J119" s="207">
        <f>'Исполнение 2015'!I133</f>
        <v>40</v>
      </c>
      <c r="K119" s="207">
        <v>18</v>
      </c>
      <c r="L119" s="275" t="s">
        <v>282</v>
      </c>
    </row>
    <row r="120" spans="1:12" ht="25.5" x14ac:dyDescent="0.2">
      <c r="A120" s="653"/>
      <c r="B120" s="194" t="str">
        <f>'Исполнение 2015'!B133</f>
        <v xml:space="preserve">федеральный бюджет (субсидии, субвенции, иные межбюджетные трансферты)   </v>
      </c>
      <c r="C120" s="692"/>
      <c r="D120" s="186">
        <f>'Исполнение 2015'!D133</f>
        <v>10404.67</v>
      </c>
      <c r="E120" s="186">
        <v>5532.72</v>
      </c>
      <c r="F120" s="187"/>
      <c r="G120" s="187"/>
      <c r="H120" s="662"/>
      <c r="I120" s="663"/>
      <c r="J120" s="663"/>
      <c r="K120" s="663"/>
      <c r="L120" s="695"/>
    </row>
    <row r="121" spans="1:12" ht="25.5" x14ac:dyDescent="0.2">
      <c r="A121" s="653"/>
      <c r="B121" s="194" t="str">
        <f>'Исполнение 2015'!B134</f>
        <v xml:space="preserve">краевой бюджет (субсидии, субвенции, иные межбюджетные трансферты)                 </v>
      </c>
      <c r="C121" s="692"/>
      <c r="D121" s="186">
        <f>'Исполнение 2015'!D134</f>
        <v>9758.73</v>
      </c>
      <c r="E121" s="186">
        <v>5168.99</v>
      </c>
      <c r="F121" s="187"/>
      <c r="G121" s="187"/>
      <c r="H121" s="664"/>
      <c r="I121" s="665"/>
      <c r="J121" s="665"/>
      <c r="K121" s="665"/>
      <c r="L121" s="689"/>
    </row>
    <row r="122" spans="1:12" x14ac:dyDescent="0.2">
      <c r="A122" s="653"/>
      <c r="B122" s="194" t="str">
        <f>'Исполнение 2015'!B136</f>
        <v xml:space="preserve">внебюджетные фонды          </v>
      </c>
      <c r="C122" s="692"/>
      <c r="D122" s="186">
        <f>'Исполнение 2015'!D136</f>
        <v>0</v>
      </c>
      <c r="E122" s="186">
        <f>'Исполнение 2015'!E136</f>
        <v>0</v>
      </c>
      <c r="F122" s="187"/>
      <c r="G122" s="187"/>
      <c r="H122" s="664"/>
      <c r="I122" s="665"/>
      <c r="J122" s="665"/>
      <c r="K122" s="665"/>
      <c r="L122" s="689"/>
    </row>
    <row r="123" spans="1:12" ht="13.5" thickBot="1" x14ac:dyDescent="0.25">
      <c r="A123" s="655"/>
      <c r="B123" s="196" t="str">
        <f>'Исполнение 2015'!B137</f>
        <v xml:space="preserve">иные внебюджетные источники </v>
      </c>
      <c r="C123" s="693"/>
      <c r="D123" s="205">
        <f>'Исполнение 2015'!D137</f>
        <v>0</v>
      </c>
      <c r="E123" s="205">
        <f>'Исполнение 2015'!E137</f>
        <v>0</v>
      </c>
      <c r="F123" s="198"/>
      <c r="G123" s="198"/>
      <c r="H123" s="666"/>
      <c r="I123" s="667"/>
      <c r="J123" s="667"/>
      <c r="K123" s="667"/>
      <c r="L123" s="690"/>
    </row>
    <row r="124" spans="1:12" ht="48.75" customHeight="1" x14ac:dyDescent="0.2">
      <c r="A124" s="658" t="s">
        <v>251</v>
      </c>
      <c r="B124" s="191" t="str">
        <f>'Исполнение 2015'!B138</f>
        <v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v>
      </c>
      <c r="C124" s="691"/>
      <c r="D124" s="193">
        <f>'Исполнение 2015'!D138</f>
        <v>1826.85</v>
      </c>
      <c r="E124" s="193">
        <f>'Исполнение 2015'!E138</f>
        <v>1826.85</v>
      </c>
      <c r="F124" s="193">
        <f>'Исполнение 2015'!D141</f>
        <v>1826.85</v>
      </c>
      <c r="G124" s="193">
        <f>'Исполнение 2015'!E141</f>
        <v>1826.85</v>
      </c>
      <c r="H124" s="199" t="str">
        <f>'Исполнение 2015'!G139</f>
        <v>Количество земельных участков, обеспеченных инженерной инфраструктурой</v>
      </c>
      <c r="I124" s="207" t="str">
        <f>'Исполнение 2015'!H139</f>
        <v>ед.</v>
      </c>
      <c r="J124" s="207">
        <f>'Исполнение 2015'!I139</f>
        <v>95</v>
      </c>
      <c r="K124" s="207">
        <f>'Исполнение 2015'!J139</f>
        <v>0</v>
      </c>
      <c r="L124" s="275" t="s">
        <v>275</v>
      </c>
    </row>
    <row r="125" spans="1:12" ht="25.5" x14ac:dyDescent="0.2">
      <c r="A125" s="653"/>
      <c r="B125" s="194" t="str">
        <f>'Исполнение 2015'!B139</f>
        <v xml:space="preserve">федеральный бюджет (субсидии, субвенции, иные межбюджетные трансферты)   </v>
      </c>
      <c r="C125" s="692"/>
      <c r="D125" s="195">
        <f>'Исполнение 2015'!D139</f>
        <v>0</v>
      </c>
      <c r="E125" s="195">
        <f>'Исполнение 2015'!E139</f>
        <v>0</v>
      </c>
      <c r="F125" s="187"/>
      <c r="G125" s="187"/>
      <c r="H125" s="662"/>
      <c r="I125" s="663"/>
      <c r="J125" s="663"/>
      <c r="K125" s="663"/>
      <c r="L125" s="695"/>
    </row>
    <row r="126" spans="1:12" ht="25.5" x14ac:dyDescent="0.2">
      <c r="A126" s="653"/>
      <c r="B126" s="194" t="str">
        <f>'Исполнение 2015'!B140</f>
        <v xml:space="preserve">краевой бюджет (субсидии, субвенции, иные межбюджетные трансферты)                 </v>
      </c>
      <c r="C126" s="692"/>
      <c r="D126" s="195">
        <f>'Исполнение 2015'!D140</f>
        <v>0</v>
      </c>
      <c r="E126" s="195">
        <f>'Исполнение 2015'!E140</f>
        <v>0</v>
      </c>
      <c r="F126" s="187"/>
      <c r="G126" s="187"/>
      <c r="H126" s="664"/>
      <c r="I126" s="665"/>
      <c r="J126" s="665"/>
      <c r="K126" s="665"/>
      <c r="L126" s="689"/>
    </row>
    <row r="127" spans="1:12" x14ac:dyDescent="0.2">
      <c r="A127" s="653"/>
      <c r="B127" s="194" t="str">
        <f>'Исполнение 2015'!B142</f>
        <v xml:space="preserve">внебюджетные фонды          </v>
      </c>
      <c r="C127" s="692"/>
      <c r="D127" s="195">
        <f>'Исполнение 2015'!D142</f>
        <v>0</v>
      </c>
      <c r="E127" s="195">
        <f>'Исполнение 2015'!E142</f>
        <v>0</v>
      </c>
      <c r="F127" s="187"/>
      <c r="G127" s="187"/>
      <c r="H127" s="664"/>
      <c r="I127" s="665"/>
      <c r="J127" s="665"/>
      <c r="K127" s="665"/>
      <c r="L127" s="689"/>
    </row>
    <row r="128" spans="1:12" ht="13.5" thickBot="1" x14ac:dyDescent="0.25">
      <c r="A128" s="655"/>
      <c r="B128" s="196" t="str">
        <f>'Исполнение 2015'!B143</f>
        <v xml:space="preserve">иные внебюджетные источники </v>
      </c>
      <c r="C128" s="693"/>
      <c r="D128" s="197">
        <f>'Исполнение 2015'!D143</f>
        <v>0</v>
      </c>
      <c r="E128" s="197">
        <f>'Исполнение 2015'!E143</f>
        <v>0</v>
      </c>
      <c r="F128" s="198"/>
      <c r="G128" s="198"/>
      <c r="H128" s="666"/>
      <c r="I128" s="667"/>
      <c r="J128" s="667"/>
      <c r="K128" s="667"/>
      <c r="L128" s="690"/>
    </row>
    <row r="129" spans="1:12" ht="25.5" x14ac:dyDescent="0.2">
      <c r="A129" s="658" t="s">
        <v>252</v>
      </c>
      <c r="B129" s="191" t="str">
        <f>'Исполнение 2015'!B144</f>
        <v>Подпрограмма "Переселение граждан из аварийного жилищного фонда Находкинского городского округа" на 2013 - 2017 годы</v>
      </c>
      <c r="C129" s="691"/>
      <c r="D129" s="192">
        <f>D130+D131+D132+D133+F129</f>
        <v>411820.9</v>
      </c>
      <c r="E129" s="192">
        <f>E130+E131+E132+E133+G129</f>
        <v>209724.11000000002</v>
      </c>
      <c r="F129" s="193">
        <v>86813.08</v>
      </c>
      <c r="G129" s="193">
        <v>58867.41</v>
      </c>
      <c r="H129" s="203" t="str">
        <f>'Исполнение 2015'!G145</f>
        <v>Количество переселенных граждан из аварийного жилищного фонда</v>
      </c>
      <c r="I129" s="200" t="str">
        <f>'Исполнение 2015'!H145</f>
        <v>чел.</v>
      </c>
      <c r="J129" s="200">
        <v>316</v>
      </c>
      <c r="K129" s="200">
        <f>'Исполнение 2015'!J145</f>
        <v>0</v>
      </c>
      <c r="L129" s="656" t="s">
        <v>276</v>
      </c>
    </row>
    <row r="130" spans="1:12" ht="25.5" x14ac:dyDescent="0.2">
      <c r="A130" s="653"/>
      <c r="B130" s="194" t="str">
        <f>'Исполнение 2015'!B145</f>
        <v xml:space="preserve">федеральный бюджет (субсидии, субвенции, иные межбюджетные трансферты)   </v>
      </c>
      <c r="C130" s="692"/>
      <c r="D130" s="195">
        <v>234858.11</v>
      </c>
      <c r="E130" s="195">
        <v>101812.48</v>
      </c>
      <c r="F130" s="187"/>
      <c r="G130" s="187"/>
      <c r="H130" s="201" t="str">
        <f>'Исполнение 2015'!G146</f>
        <v>Количество расселенных жилых помещений в аварийных домах</v>
      </c>
      <c r="I130" s="202" t="str">
        <f>'Исполнение 2015'!H146</f>
        <v>ед.</v>
      </c>
      <c r="J130" s="202">
        <v>161</v>
      </c>
      <c r="K130" s="202">
        <f>'Исполнение 2015'!J146</f>
        <v>0</v>
      </c>
      <c r="L130" s="687"/>
    </row>
    <row r="131" spans="1:12" ht="25.5" x14ac:dyDescent="0.2">
      <c r="A131" s="653"/>
      <c r="B131" s="194" t="str">
        <f>'Исполнение 2015'!B146</f>
        <v xml:space="preserve">краевой бюджет (субсидии, субвенции, иные межбюджетные трансферты)                 </v>
      </c>
      <c r="C131" s="692"/>
      <c r="D131" s="195">
        <v>90149.71</v>
      </c>
      <c r="E131" s="195">
        <v>49044.22</v>
      </c>
      <c r="F131" s="187"/>
      <c r="G131" s="187"/>
      <c r="H131" s="194" t="str">
        <f>'Исполнение 2015'!G147</f>
        <v>Общая площадь расселенных жилых помещений в аварийных домах</v>
      </c>
      <c r="I131" s="184" t="str">
        <f>'Исполнение 2015'!H147</f>
        <v>м²</v>
      </c>
      <c r="J131" s="184">
        <f>'Исполнение 2015'!I147</f>
        <v>7139.4</v>
      </c>
      <c r="K131" s="184">
        <f>'Исполнение 2015'!J147</f>
        <v>0</v>
      </c>
      <c r="L131" s="657"/>
    </row>
    <row r="132" spans="1:12" x14ac:dyDescent="0.2">
      <c r="A132" s="653"/>
      <c r="B132" s="194" t="str">
        <f>'Исполнение 2015'!B148</f>
        <v xml:space="preserve">внебюджетные фонды          </v>
      </c>
      <c r="C132" s="692"/>
      <c r="D132" s="195">
        <f>'Исполнение 2015'!D148</f>
        <v>0</v>
      </c>
      <c r="E132" s="195">
        <f>'Исполнение 2015'!E148</f>
        <v>0</v>
      </c>
      <c r="F132" s="187"/>
      <c r="G132" s="187"/>
      <c r="H132" s="664"/>
      <c r="I132" s="665"/>
      <c r="J132" s="665"/>
      <c r="K132" s="665"/>
      <c r="L132" s="689"/>
    </row>
    <row r="133" spans="1:12" ht="13.5" thickBot="1" x14ac:dyDescent="0.25">
      <c r="A133" s="655"/>
      <c r="B133" s="196" t="str">
        <f>'Исполнение 2015'!B149</f>
        <v xml:space="preserve">иные внебюджетные источники </v>
      </c>
      <c r="C133" s="693"/>
      <c r="D133" s="205">
        <f>'Исполнение 2015'!D149</f>
        <v>0</v>
      </c>
      <c r="E133" s="205">
        <f>'Исполнение 2015'!E149</f>
        <v>0</v>
      </c>
      <c r="F133" s="198"/>
      <c r="G133" s="198"/>
      <c r="H133" s="666"/>
      <c r="I133" s="667"/>
      <c r="J133" s="667"/>
      <c r="K133" s="667"/>
      <c r="L133" s="690"/>
    </row>
    <row r="134" spans="1:12" ht="51" x14ac:dyDescent="0.2">
      <c r="A134" s="653" t="s">
        <v>248</v>
      </c>
      <c r="B134" s="213" t="str">
        <f>'Исполнение 2015'!B150</f>
        <v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v>
      </c>
      <c r="C134" s="651" t="s">
        <v>45</v>
      </c>
      <c r="D134" s="181">
        <f>D139+D145+D154+D159+D164</f>
        <v>125241.03</v>
      </c>
      <c r="E134" s="181">
        <f>E139+E145+E154+E159+E164</f>
        <v>125173.91999999998</v>
      </c>
      <c r="F134" s="181">
        <f>F139+F145+F154+F159+F164</f>
        <v>125241.03</v>
      </c>
      <c r="G134" s="181">
        <f>G139+G145+G154+G159+G164</f>
        <v>125173.91999999998</v>
      </c>
      <c r="H134" s="297"/>
      <c r="I134" s="298"/>
      <c r="J134" s="298"/>
      <c r="K134" s="298"/>
      <c r="L134" s="668" t="s">
        <v>269</v>
      </c>
    </row>
    <row r="135" spans="1:12" ht="25.5" x14ac:dyDescent="0.2">
      <c r="A135" s="653"/>
      <c r="B135" s="194" t="str">
        <f>'Исполнение 2015'!B151</f>
        <v xml:space="preserve">федеральный бюджет (субсидии, субвенции, иные межбюджетные трансферты)   </v>
      </c>
      <c r="C135" s="651"/>
      <c r="D135" s="195">
        <f>D140+D146+D155+D160</f>
        <v>0</v>
      </c>
      <c r="E135" s="195">
        <f>E140+E146+E155+E160</f>
        <v>0</v>
      </c>
      <c r="F135" s="187"/>
      <c r="G135" s="187"/>
      <c r="H135" s="299"/>
      <c r="I135" s="239"/>
      <c r="J135" s="239"/>
      <c r="K135" s="239"/>
      <c r="L135" s="660"/>
    </row>
    <row r="136" spans="1:12" ht="25.5" x14ac:dyDescent="0.2">
      <c r="A136" s="653"/>
      <c r="B136" s="194" t="str">
        <f>'Исполнение 2015'!B152</f>
        <v xml:space="preserve">краевой бюджет (субсидии, субвенции, иные межбюджетные трансферты)                 </v>
      </c>
      <c r="C136" s="651"/>
      <c r="D136" s="195">
        <f>D141+D147+D156+D161+D166</f>
        <v>0</v>
      </c>
      <c r="E136" s="195">
        <f>E141+E147+E156+E161+E166</f>
        <v>0</v>
      </c>
      <c r="F136" s="187"/>
      <c r="G136" s="187"/>
      <c r="H136" s="299"/>
      <c r="I136" s="239"/>
      <c r="J136" s="239"/>
      <c r="K136" s="239"/>
      <c r="L136" s="660"/>
    </row>
    <row r="137" spans="1:12" x14ac:dyDescent="0.2">
      <c r="A137" s="653"/>
      <c r="B137" s="194" t="str">
        <f>'Исполнение 2015'!B154</f>
        <v xml:space="preserve">внебюджетные фонды          </v>
      </c>
      <c r="C137" s="651"/>
      <c r="D137" s="195">
        <f>D143+D148+D157+D162+D167</f>
        <v>0</v>
      </c>
      <c r="E137" s="195">
        <f>E143+E148+E157+E162+E167</f>
        <v>0</v>
      </c>
      <c r="F137" s="187"/>
      <c r="G137" s="187"/>
      <c r="H137" s="299"/>
      <c r="I137" s="239"/>
      <c r="J137" s="239"/>
      <c r="K137" s="239"/>
      <c r="L137" s="660"/>
    </row>
    <row r="138" spans="1:12" ht="13.5" thickBot="1" x14ac:dyDescent="0.25">
      <c r="A138" s="655"/>
      <c r="B138" s="196" t="str">
        <f>'Исполнение 2015'!B155</f>
        <v xml:space="preserve">иные внебюджетные источники </v>
      </c>
      <c r="C138" s="652"/>
      <c r="D138" s="186">
        <f>D144+D149+D158+D163+D168</f>
        <v>0</v>
      </c>
      <c r="E138" s="186">
        <f>E144+E149+E158+E163+E168</f>
        <v>0</v>
      </c>
      <c r="F138" s="198"/>
      <c r="G138" s="198"/>
      <c r="H138" s="283"/>
      <c r="I138" s="284"/>
      <c r="J138" s="284"/>
      <c r="K138" s="284"/>
      <c r="L138" s="661"/>
    </row>
    <row r="139" spans="1:12" ht="66" customHeight="1" x14ac:dyDescent="0.2">
      <c r="A139" s="658" t="s">
        <v>253</v>
      </c>
      <c r="B139" s="191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139" s="677" t="s">
        <v>45</v>
      </c>
      <c r="D139" s="192">
        <f>'Исполнение 2015'!D156</f>
        <v>9442.23</v>
      </c>
      <c r="E139" s="192">
        <f>'Исполнение 2015'!E156</f>
        <v>9442.23</v>
      </c>
      <c r="F139" s="193">
        <f>'Исполнение 2015'!D159</f>
        <v>9442.23</v>
      </c>
      <c r="G139" s="193">
        <f>'Исполнение 2015'!E159</f>
        <v>9442.23</v>
      </c>
      <c r="H139" s="199" t="str">
        <f>'Исполнение 2015'!G158</f>
        <v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v>
      </c>
      <c r="I139" s="207" t="str">
        <f>'Исполнение 2015'!H158</f>
        <v>ед.</v>
      </c>
      <c r="J139" s="207">
        <f>'Исполнение 2015'!I158</f>
        <v>14</v>
      </c>
      <c r="K139" s="207">
        <v>14</v>
      </c>
      <c r="L139" s="275" t="s">
        <v>269</v>
      </c>
    </row>
    <row r="140" spans="1:12" ht="25.5" x14ac:dyDescent="0.2">
      <c r="A140" s="653"/>
      <c r="B140" s="194" t="str">
        <f>'Исполнение 2015'!B157</f>
        <v xml:space="preserve">федеральный бюджет (субсидии, субвенции, иные межбюджетные трансферты)   </v>
      </c>
      <c r="C140" s="651"/>
      <c r="D140" s="195">
        <f>'Исполнение 2015'!D157</f>
        <v>0</v>
      </c>
      <c r="E140" s="195">
        <f>'Исполнение 2015'!E157</f>
        <v>0</v>
      </c>
      <c r="F140" s="187"/>
      <c r="G140" s="187"/>
      <c r="H140" s="680"/>
      <c r="I140" s="680"/>
      <c r="J140" s="680"/>
      <c r="K140" s="680"/>
      <c r="L140" s="680"/>
    </row>
    <row r="141" spans="1:12" ht="25.5" x14ac:dyDescent="0.2">
      <c r="A141" s="654"/>
      <c r="B141" s="194" t="str">
        <f>'Исполнение 2015'!B158</f>
        <v xml:space="preserve">краевой бюджет (субсидии, субвенции, иные межбюджетные трансферты)                 </v>
      </c>
      <c r="C141" s="694"/>
      <c r="D141" s="195">
        <f>'Исполнение 2015'!D158</f>
        <v>0</v>
      </c>
      <c r="E141" s="195">
        <f>'Исполнение 2015'!E158</f>
        <v>0</v>
      </c>
      <c r="F141" s="187"/>
      <c r="G141" s="187"/>
      <c r="H141" s="680"/>
      <c r="I141" s="680"/>
      <c r="J141" s="680"/>
      <c r="K141" s="680"/>
      <c r="L141" s="680"/>
    </row>
    <row r="142" spans="1:12" x14ac:dyDescent="0.2">
      <c r="A142" s="259">
        <v>1</v>
      </c>
      <c r="B142" s="255">
        <v>2</v>
      </c>
      <c r="C142" s="255">
        <v>3</v>
      </c>
      <c r="D142" s="260">
        <v>4</v>
      </c>
      <c r="E142" s="260">
        <v>5</v>
      </c>
      <c r="F142" s="260">
        <v>6</v>
      </c>
      <c r="G142" s="260">
        <v>7</v>
      </c>
      <c r="H142" s="208"/>
      <c r="I142" s="255"/>
      <c r="J142" s="255">
        <v>8</v>
      </c>
      <c r="K142" s="255">
        <v>9</v>
      </c>
      <c r="L142" s="255">
        <v>10</v>
      </c>
    </row>
    <row r="143" spans="1:12" x14ac:dyDescent="0.2">
      <c r="A143" s="653"/>
      <c r="B143" s="194" t="str">
        <f>'Исполнение 2015'!B160</f>
        <v xml:space="preserve">внебюджетные фонды          </v>
      </c>
      <c r="C143" s="651"/>
      <c r="D143" s="186">
        <f>'Исполнение 2015'!D160</f>
        <v>0</v>
      </c>
      <c r="E143" s="186">
        <f>'Исполнение 2015'!E160</f>
        <v>0</v>
      </c>
      <c r="F143" s="254"/>
      <c r="G143" s="254"/>
      <c r="H143" s="664"/>
      <c r="I143" s="665"/>
      <c r="J143" s="665"/>
      <c r="K143" s="665"/>
      <c r="L143" s="689"/>
    </row>
    <row r="144" spans="1:12" ht="13.5" thickBot="1" x14ac:dyDescent="0.25">
      <c r="A144" s="655"/>
      <c r="B144" s="214" t="str">
        <f>'Исполнение 2015'!B161</f>
        <v xml:space="preserve">иные внебюджетные источники </v>
      </c>
      <c r="C144" s="652"/>
      <c r="D144" s="222">
        <f>'Исполнение 2015'!D161</f>
        <v>0</v>
      </c>
      <c r="E144" s="222">
        <f>'Исполнение 2015'!E161</f>
        <v>0</v>
      </c>
      <c r="F144" s="212"/>
      <c r="G144" s="212"/>
      <c r="H144" s="666"/>
      <c r="I144" s="667"/>
      <c r="J144" s="667"/>
      <c r="K144" s="667"/>
      <c r="L144" s="690"/>
    </row>
    <row r="145" spans="1:12" ht="38.25" x14ac:dyDescent="0.2">
      <c r="A145" s="658" t="s">
        <v>255</v>
      </c>
      <c r="B145" s="191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145" s="679" t="s">
        <v>45</v>
      </c>
      <c r="D145" s="193">
        <f>'Исполнение 2015'!D162</f>
        <v>67594.399999999994</v>
      </c>
      <c r="E145" s="193">
        <f>'Исполнение 2015'!E162</f>
        <v>67527.289999999994</v>
      </c>
      <c r="F145" s="193">
        <f>'Исполнение 2015'!D165</f>
        <v>67594.399999999994</v>
      </c>
      <c r="G145" s="193">
        <f>'Исполнение 2015'!E165</f>
        <v>67527.289999999994</v>
      </c>
      <c r="H145" s="203" t="str">
        <f>'Исполнение 2015'!G163</f>
        <v>Количество мест общего пользования на территории Находкинского городского округа, требующие ежегодного содержания и озеленения</v>
      </c>
      <c r="I145" s="200" t="str">
        <f>'Исполнение 2015'!H163</f>
        <v>ед.</v>
      </c>
      <c r="J145" s="200">
        <f>'Исполнение 2015'!I163</f>
        <v>69</v>
      </c>
      <c r="K145" s="200">
        <v>69</v>
      </c>
      <c r="L145" s="656" t="s">
        <v>283</v>
      </c>
    </row>
    <row r="146" spans="1:12" ht="38.25" x14ac:dyDescent="0.2">
      <c r="A146" s="653"/>
      <c r="B146" s="201" t="str">
        <f>'Исполнение 2015'!B163</f>
        <v xml:space="preserve">федеральный бюджет (субсидии, субвенции, иные межбюджетные трансферты)   </v>
      </c>
      <c r="C146" s="680"/>
      <c r="D146" s="195">
        <f>'Исполнение 2015'!D163</f>
        <v>0</v>
      </c>
      <c r="E146" s="195">
        <f>'Исполнение 2015'!E163</f>
        <v>0</v>
      </c>
      <c r="F146" s="187"/>
      <c r="G146" s="187"/>
      <c r="H146" s="201" t="str">
        <f>'Исполнение 2015'!G164</f>
        <v>Количество сформированных деревьев произрастающих под сетями наружного освещения к 2017 году</v>
      </c>
      <c r="I146" s="202" t="str">
        <f>'Исполнение 2015'!H164</f>
        <v>шт.</v>
      </c>
      <c r="J146" s="202">
        <f>'Исполнение 2015'!I164</f>
        <v>2400</v>
      </c>
      <c r="K146" s="202">
        <v>2455</v>
      </c>
      <c r="L146" s="687"/>
    </row>
    <row r="147" spans="1:12" ht="38.25" x14ac:dyDescent="0.2">
      <c r="A147" s="653"/>
      <c r="B147" s="201" t="str">
        <f>'Исполнение 2015'!B164</f>
        <v xml:space="preserve">краевой бюджет (субсидии, субвенции, иные межбюджетные трансферты)                 </v>
      </c>
      <c r="C147" s="680"/>
      <c r="D147" s="195">
        <f>'Исполнение 2015'!D164</f>
        <v>0</v>
      </c>
      <c r="E147" s="195">
        <f>'Исполнение 2015'!E164</f>
        <v>0</v>
      </c>
      <c r="F147" s="187"/>
      <c r="G147" s="187"/>
      <c r="H147" s="201" t="str">
        <f>'Исполнение 2015'!G165</f>
        <v>Количесвто реконструируемых свверов, расположенных на територии общего пользования к 2017г.</v>
      </c>
      <c r="I147" s="202" t="str">
        <f>'Исполнение 2015'!H165</f>
        <v>ед.</v>
      </c>
      <c r="J147" s="202">
        <f>'Исполнение 2015'!I165</f>
        <v>0</v>
      </c>
      <c r="K147" s="202">
        <f>'Исполнение 2015'!J165</f>
        <v>0</v>
      </c>
      <c r="L147" s="687"/>
    </row>
    <row r="148" spans="1:12" x14ac:dyDescent="0.2">
      <c r="A148" s="653"/>
      <c r="B148" s="201" t="str">
        <f>'Исполнение 2015'!B166</f>
        <v xml:space="preserve">внебюджетные фонды          </v>
      </c>
      <c r="C148" s="680"/>
      <c r="D148" s="195">
        <f>'Исполнение 2015'!D166</f>
        <v>0</v>
      </c>
      <c r="E148" s="195">
        <f>'Исполнение 2015'!E166</f>
        <v>0</v>
      </c>
      <c r="F148" s="187"/>
      <c r="G148" s="187"/>
      <c r="H148" s="201" t="str">
        <f>'Исполнение 2015'!G167</f>
        <v>скамейки</v>
      </c>
      <c r="I148" s="202" t="str">
        <f>'Исполнение 2015'!H167</f>
        <v>шт.</v>
      </c>
      <c r="J148" s="202">
        <f>'Исполнение 2015'!I167</f>
        <v>56</v>
      </c>
      <c r="K148" s="202">
        <v>56</v>
      </c>
      <c r="L148" s="687"/>
    </row>
    <row r="149" spans="1:12" x14ac:dyDescent="0.2">
      <c r="A149" s="653"/>
      <c r="B149" s="201" t="str">
        <f>'Исполнение 2015'!B167</f>
        <v xml:space="preserve">иные внебюджетные источники </v>
      </c>
      <c r="C149" s="680"/>
      <c r="D149" s="195">
        <f>'Исполнение 2015'!D167</f>
        <v>0</v>
      </c>
      <c r="E149" s="195">
        <f>'Исполнение 2015'!E167</f>
        <v>0</v>
      </c>
      <c r="F149" s="187"/>
      <c r="G149" s="187"/>
      <c r="H149" s="201" t="str">
        <f>'Исполнение 2015'!G168</f>
        <v>урны</v>
      </c>
      <c r="I149" s="202" t="str">
        <f>'Исполнение 2015'!H168</f>
        <v>шт.</v>
      </c>
      <c r="J149" s="202">
        <f>'Исполнение 2015'!I168</f>
        <v>171</v>
      </c>
      <c r="K149" s="202">
        <v>171</v>
      </c>
      <c r="L149" s="687"/>
    </row>
    <row r="150" spans="1:12" ht="25.5" x14ac:dyDescent="0.2">
      <c r="A150" s="653"/>
      <c r="B150" s="662"/>
      <c r="C150" s="663"/>
      <c r="D150" s="663"/>
      <c r="E150" s="663"/>
      <c r="F150" s="663"/>
      <c r="G150" s="698"/>
      <c r="H150" s="201" t="str">
        <f>'Исполнение 2015'!G169</f>
        <v>Количество территорий общественных кладбищ требующих ежегодного содержания и озеленения;</v>
      </c>
      <c r="I150" s="202" t="str">
        <f>'Исполнение 2015'!H169</f>
        <v>ед.</v>
      </c>
      <c r="J150" s="202">
        <f>'Исполнение 2015'!I169</f>
        <v>5</v>
      </c>
      <c r="K150" s="202">
        <v>5</v>
      </c>
      <c r="L150" s="687"/>
    </row>
    <row r="151" spans="1:12" ht="38.25" x14ac:dyDescent="0.2">
      <c r="A151" s="653"/>
      <c r="B151" s="664"/>
      <c r="C151" s="665"/>
      <c r="D151" s="665"/>
      <c r="E151" s="665"/>
      <c r="F151" s="665"/>
      <c r="G151" s="672"/>
      <c r="H151" s="201" t="str">
        <f>'Исполнение 2015'!G170</f>
        <v>Количества газа необходимо для бесперебойной работы вечного огня на памятник "Победы" до 2017 года</v>
      </c>
      <c r="I151" s="202" t="str">
        <f>'Исполнение 2015'!H170</f>
        <v>тыс.кг.</v>
      </c>
      <c r="J151" s="202">
        <f>'Исполнение 2015'!I170</f>
        <v>18</v>
      </c>
      <c r="K151" s="202">
        <v>18</v>
      </c>
      <c r="L151" s="687"/>
    </row>
    <row r="152" spans="1:12" ht="25.5" x14ac:dyDescent="0.2">
      <c r="A152" s="653"/>
      <c r="B152" s="664"/>
      <c r="C152" s="665"/>
      <c r="D152" s="665"/>
      <c r="E152" s="665"/>
      <c r="F152" s="665"/>
      <c r="G152" s="672"/>
      <c r="H152" s="201" t="str">
        <f>'Исполнение 2015'!G171</f>
        <v>Количество отловленных больных и агрессивных животных к 2017 году</v>
      </c>
      <c r="I152" s="202" t="str">
        <f>'Исполнение 2015'!H171</f>
        <v>шт.</v>
      </c>
      <c r="J152" s="202">
        <f>'Исполнение 2015'!I171</f>
        <v>86</v>
      </c>
      <c r="K152" s="202">
        <v>86</v>
      </c>
      <c r="L152" s="687"/>
    </row>
    <row r="153" spans="1:12" ht="26.25" thickBot="1" x14ac:dyDescent="0.25">
      <c r="A153" s="655"/>
      <c r="B153" s="666"/>
      <c r="C153" s="667"/>
      <c r="D153" s="665"/>
      <c r="E153" s="667"/>
      <c r="F153" s="667"/>
      <c r="G153" s="673"/>
      <c r="H153" s="204" t="str">
        <f>'Исполнение 2015'!G172</f>
        <v>Объм бытового мусора вывозимый с территорий муниципальных пляжей до 2017 году</v>
      </c>
      <c r="I153" s="236" t="str">
        <f>'Исполнение 2015'!H172</f>
        <v>м3</v>
      </c>
      <c r="J153" s="236">
        <f>'Исполнение 2015'!I172</f>
        <v>722.8</v>
      </c>
      <c r="K153" s="236">
        <v>722.8</v>
      </c>
      <c r="L153" s="688"/>
    </row>
    <row r="154" spans="1:12" ht="45.75" customHeight="1" x14ac:dyDescent="0.2">
      <c r="A154" s="658" t="s">
        <v>254</v>
      </c>
      <c r="B154" s="191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154" s="677" t="s">
        <v>45</v>
      </c>
      <c r="D154" s="209">
        <f>'Исполнение 2015'!D173</f>
        <v>32124.959999999999</v>
      </c>
      <c r="E154" s="193">
        <f>'Исполнение 2015'!E173</f>
        <v>32124.959999999999</v>
      </c>
      <c r="F154" s="193">
        <f>'Исполнение 2015'!D176</f>
        <v>32124.959999999999</v>
      </c>
      <c r="G154" s="193">
        <f>'Исполнение 2015'!E176</f>
        <v>32124.959999999999</v>
      </c>
      <c r="H154" s="203" t="str">
        <f>'Исполнение 2015'!G174</f>
        <v>Количество замененных светильников РКУ с лампой ДРЛ на светильники ЖКУ с лампой ДНаТ к 2017 году</v>
      </c>
      <c r="I154" s="200" t="str">
        <f>'Исполнение 2015'!H174</f>
        <v>шт.</v>
      </c>
      <c r="J154" s="200">
        <f>'Исполнение 2015'!I174</f>
        <v>52</v>
      </c>
      <c r="K154" s="200">
        <v>52</v>
      </c>
      <c r="L154" s="656" t="s">
        <v>269</v>
      </c>
    </row>
    <row r="155" spans="1:12" ht="27.75" customHeight="1" x14ac:dyDescent="0.2">
      <c r="A155" s="653"/>
      <c r="B155" s="194" t="str">
        <f>'Исполнение 2015'!B174</f>
        <v xml:space="preserve">федеральный бюджет (субсидии, субвенции, иные межбюджетные трансферты)   </v>
      </c>
      <c r="C155" s="651"/>
      <c r="D155" s="195">
        <f>'Исполнение 2015'!D174</f>
        <v>0</v>
      </c>
      <c r="E155" s="195">
        <f>'Исполнение 2015'!E174</f>
        <v>0</v>
      </c>
      <c r="F155" s="187"/>
      <c r="G155" s="187"/>
      <c r="H155" s="201" t="str">
        <f>'Исполнение 2015'!G175</f>
        <v>Протяженность участков сетей наружного освещения с изолированным проводом к 2017 году</v>
      </c>
      <c r="I155" s="202" t="str">
        <f>'Исполнение 2015'!H175</f>
        <v>км</v>
      </c>
      <c r="J155" s="202">
        <f>'Исполнение 2015'!I175</f>
        <v>0.4</v>
      </c>
      <c r="K155" s="202">
        <v>0.4</v>
      </c>
      <c r="L155" s="687"/>
    </row>
    <row r="156" spans="1:12" ht="28.5" customHeight="1" x14ac:dyDescent="0.2">
      <c r="A156" s="653"/>
      <c r="B156" s="194" t="str">
        <f>'Исполнение 2015'!B175</f>
        <v xml:space="preserve">краевой бюджет (субсидии, субвенции, иные межбюджетные трансферты)                 </v>
      </c>
      <c r="C156" s="651"/>
      <c r="D156" s="195">
        <f>'Исполнение 2015'!D175</f>
        <v>0</v>
      </c>
      <c r="E156" s="195">
        <f>'Исполнение 2015'!E175</f>
        <v>0</v>
      </c>
      <c r="F156" s="187"/>
      <c r="G156" s="187"/>
      <c r="H156" s="201" t="str">
        <f>'Исполнение 2015'!G176</f>
        <v>Количество потребленной электрэнергии уличного освещения до 2017 года</v>
      </c>
      <c r="I156" s="202" t="str">
        <f>'Исполнение 2015'!H176</f>
        <v>Тыс.кВт/ч</v>
      </c>
      <c r="J156" s="202">
        <f>'Исполнение 2015'!I176</f>
        <v>5500</v>
      </c>
      <c r="K156" s="202">
        <v>5524</v>
      </c>
      <c r="L156" s="657"/>
    </row>
    <row r="157" spans="1:12" ht="27.75" customHeight="1" x14ac:dyDescent="0.2">
      <c r="A157" s="653"/>
      <c r="B157" s="194" t="str">
        <f>'Исполнение 2015'!B177</f>
        <v xml:space="preserve">внебюджетные фонды          </v>
      </c>
      <c r="C157" s="651"/>
      <c r="D157" s="195">
        <f>'Исполнение 2015'!D177</f>
        <v>0</v>
      </c>
      <c r="E157" s="195">
        <f>'Исполнение 2015'!E177</f>
        <v>0</v>
      </c>
      <c r="F157" s="187"/>
      <c r="G157" s="187"/>
      <c r="H157" s="664"/>
      <c r="I157" s="665"/>
      <c r="J157" s="665"/>
      <c r="K157" s="665"/>
      <c r="L157" s="689"/>
    </row>
    <row r="158" spans="1:12" ht="27.75" customHeight="1" thickBot="1" x14ac:dyDescent="0.25">
      <c r="A158" s="653"/>
      <c r="B158" s="214" t="str">
        <f>'Исполнение 2015'!B178</f>
        <v xml:space="preserve">иные внебюджетные источники </v>
      </c>
      <c r="C158" s="651"/>
      <c r="D158" s="211">
        <f>'Исполнение 2015'!D178</f>
        <v>0</v>
      </c>
      <c r="E158" s="211">
        <f>'Исполнение 2015'!E178</f>
        <v>0</v>
      </c>
      <c r="F158" s="212"/>
      <c r="G158" s="212"/>
      <c r="H158" s="664"/>
      <c r="I158" s="665"/>
      <c r="J158" s="665"/>
      <c r="K158" s="665"/>
      <c r="L158" s="689"/>
    </row>
    <row r="159" spans="1:12" ht="39.75" customHeight="1" x14ac:dyDescent="0.2">
      <c r="A159" s="682" t="s">
        <v>256</v>
      </c>
      <c r="B159" s="191" t="str">
        <f>'Исполнение 2015'!B179</f>
        <v>Отдельное мероприятие программы "Замена лифтов в многоквартирных домах Находкинского городского округа, отработавших назначенный срок службы"</v>
      </c>
      <c r="C159" s="679" t="s">
        <v>45</v>
      </c>
      <c r="D159" s="193">
        <f>'Исполнение 2015'!D179</f>
        <v>10000</v>
      </c>
      <c r="E159" s="193">
        <f>'Исполнение 2015'!E179</f>
        <v>10000</v>
      </c>
      <c r="F159" s="193">
        <f>'Исполнение 2015'!D182</f>
        <v>10000</v>
      </c>
      <c r="G159" s="193">
        <f>'Исполнение 2015'!E182</f>
        <v>10000</v>
      </c>
      <c r="H159" s="199" t="str">
        <f>'Исполнение 2015'!G180</f>
        <v>Количество замененных лифтов в многоквартирных домах Находкинского городского округа к 2017 году</v>
      </c>
      <c r="I159" s="293" t="str">
        <f>'Исполнение 2015'!H180</f>
        <v>ед.</v>
      </c>
      <c r="J159" s="293">
        <f>'Исполнение 2015'!I180</f>
        <v>5</v>
      </c>
      <c r="K159" s="295">
        <v>5</v>
      </c>
      <c r="L159" s="656" t="s">
        <v>269</v>
      </c>
    </row>
    <row r="160" spans="1:12" ht="25.5" x14ac:dyDescent="0.2">
      <c r="A160" s="683"/>
      <c r="B160" s="201" t="str">
        <f>'Исполнение 2015'!B180</f>
        <v xml:space="preserve">федеральный бюджет (субсидии, субвенции, иные межбюджетные трансферты)   </v>
      </c>
      <c r="C160" s="680"/>
      <c r="D160" s="195">
        <f>'Исполнение 2015'!D180</f>
        <v>0</v>
      </c>
      <c r="E160" s="195">
        <f>'Исполнение 2015'!E180</f>
        <v>0</v>
      </c>
      <c r="F160" s="187"/>
      <c r="G160" s="187"/>
      <c r="H160" s="662"/>
      <c r="I160" s="663"/>
      <c r="J160" s="663"/>
      <c r="K160" s="663"/>
      <c r="L160" s="687"/>
    </row>
    <row r="161" spans="1:12" ht="25.5" x14ac:dyDescent="0.2">
      <c r="A161" s="683"/>
      <c r="B161" s="201" t="str">
        <f>'Исполнение 2015'!B181</f>
        <v xml:space="preserve">краевой бюджет (субсидии, субвенции, иные межбюджетные трансферты)                 </v>
      </c>
      <c r="C161" s="680"/>
      <c r="D161" s="195">
        <f>'Исполнение 2015'!D181</f>
        <v>0</v>
      </c>
      <c r="E161" s="195">
        <f>'Исполнение 2015'!E181</f>
        <v>0</v>
      </c>
      <c r="F161" s="187"/>
      <c r="G161" s="187"/>
      <c r="H161" s="664"/>
      <c r="I161" s="665"/>
      <c r="J161" s="665"/>
      <c r="K161" s="665"/>
      <c r="L161" s="687"/>
    </row>
    <row r="162" spans="1:12" x14ac:dyDescent="0.2">
      <c r="A162" s="683"/>
      <c r="B162" s="201" t="str">
        <f>'Исполнение 2015'!B183</f>
        <v xml:space="preserve">внебюджетные фонды          </v>
      </c>
      <c r="C162" s="680"/>
      <c r="D162" s="195">
        <f>'Исполнение 2015'!D183</f>
        <v>0</v>
      </c>
      <c r="E162" s="195">
        <f>'Исполнение 2015'!E183</f>
        <v>0</v>
      </c>
      <c r="F162" s="187"/>
      <c r="G162" s="187"/>
      <c r="H162" s="664"/>
      <c r="I162" s="665"/>
      <c r="J162" s="665"/>
      <c r="K162" s="665"/>
      <c r="L162" s="687"/>
    </row>
    <row r="163" spans="1:12" x14ac:dyDescent="0.2">
      <c r="A163" s="683"/>
      <c r="B163" s="201" t="str">
        <f>'Исполнение 2015'!B184</f>
        <v xml:space="preserve">иные внебюджетные источники </v>
      </c>
      <c r="C163" s="680"/>
      <c r="D163" s="195">
        <f>'Исполнение 2015'!D184</f>
        <v>0</v>
      </c>
      <c r="E163" s="195">
        <f>'Исполнение 2015'!E184</f>
        <v>0</v>
      </c>
      <c r="F163" s="187"/>
      <c r="G163" s="187"/>
      <c r="H163" s="696"/>
      <c r="I163" s="697"/>
      <c r="J163" s="697"/>
      <c r="K163" s="697"/>
      <c r="L163" s="687"/>
    </row>
    <row r="164" spans="1:12" ht="30.75" customHeight="1" x14ac:dyDescent="0.2">
      <c r="A164" s="683" t="s">
        <v>257</v>
      </c>
      <c r="B164" s="208" t="str">
        <f>'Исполнение 2015'!B185</f>
        <v>Отдельное мероприятие программы "Ремонт муниципальных квартир"</v>
      </c>
      <c r="C164" s="680" t="s">
        <v>45</v>
      </c>
      <c r="D164" s="209">
        <f>'Исполнение 2015'!D185</f>
        <v>6079.44</v>
      </c>
      <c r="E164" s="209">
        <f>'Исполнение 2015'!E185</f>
        <v>6079.44</v>
      </c>
      <c r="F164" s="209">
        <f>'Исполнение 2015'!D188</f>
        <v>6079.44</v>
      </c>
      <c r="G164" s="209">
        <f>'Исполнение 2015'!E188</f>
        <v>6079.44</v>
      </c>
      <c r="H164" s="201" t="str">
        <f>'Исполнение 2015'!G186</f>
        <v>Площадь отремонтированных муниципальных квартир Находкинского городского округа</v>
      </c>
      <c r="I164" s="292" t="str">
        <f>'Исполнение 2015'!H186</f>
        <v>кв. м</v>
      </c>
      <c r="J164" s="292">
        <f>'Исполнение 2015'!I186</f>
        <v>546</v>
      </c>
      <c r="K164" s="303">
        <v>607.4</v>
      </c>
      <c r="L164" s="687"/>
    </row>
    <row r="165" spans="1:12" ht="25.5" x14ac:dyDescent="0.2">
      <c r="A165" s="683"/>
      <c r="B165" s="201" t="str">
        <f>'Исполнение 2015'!B186</f>
        <v xml:space="preserve">федеральный бюджет (субсидии, субвенции, иные межбюджетные трансферты)   </v>
      </c>
      <c r="C165" s="680"/>
      <c r="D165" s="195">
        <f>'Исполнение 2015'!D186</f>
        <v>0</v>
      </c>
      <c r="E165" s="195">
        <f>'Исполнение 2015'!E186</f>
        <v>0</v>
      </c>
      <c r="F165" s="187"/>
      <c r="G165" s="187"/>
      <c r="H165" s="662"/>
      <c r="I165" s="663"/>
      <c r="J165" s="663"/>
      <c r="K165" s="698"/>
      <c r="L165" s="687"/>
    </row>
    <row r="166" spans="1:12" ht="25.5" x14ac:dyDescent="0.2">
      <c r="A166" s="683"/>
      <c r="B166" s="201" t="str">
        <f>'Исполнение 2015'!B187</f>
        <v xml:space="preserve">краевой бюджет (субсидии, субвенции, иные межбюджетные трансферты)                 </v>
      </c>
      <c r="C166" s="680"/>
      <c r="D166" s="195">
        <f>'Исполнение 2015'!D187</f>
        <v>0</v>
      </c>
      <c r="E166" s="195">
        <f>'Исполнение 2015'!E187</f>
        <v>0</v>
      </c>
      <c r="F166" s="187"/>
      <c r="G166" s="187"/>
      <c r="H166" s="664"/>
      <c r="I166" s="665"/>
      <c r="J166" s="665"/>
      <c r="K166" s="672"/>
      <c r="L166" s="687"/>
    </row>
    <row r="167" spans="1:12" x14ac:dyDescent="0.2">
      <c r="A167" s="683"/>
      <c r="B167" s="201" t="str">
        <f>'Исполнение 2015'!B189</f>
        <v xml:space="preserve">внебюджетные фонды          </v>
      </c>
      <c r="C167" s="680"/>
      <c r="D167" s="195">
        <f>'Исполнение 2015'!D189</f>
        <v>0</v>
      </c>
      <c r="E167" s="195">
        <f>'Исполнение 2015'!E189</f>
        <v>0</v>
      </c>
      <c r="F167" s="187"/>
      <c r="G167" s="187"/>
      <c r="H167" s="664"/>
      <c r="I167" s="665"/>
      <c r="J167" s="665"/>
      <c r="K167" s="672"/>
      <c r="L167" s="687"/>
    </row>
    <row r="168" spans="1:12" ht="13.5" thickBot="1" x14ac:dyDescent="0.25">
      <c r="A168" s="684"/>
      <c r="B168" s="204" t="str">
        <f>'Исполнение 2015'!B190</f>
        <v xml:space="preserve">иные внебюджетные источники </v>
      </c>
      <c r="C168" s="681"/>
      <c r="D168" s="197">
        <f>'Исполнение 2015'!D190</f>
        <v>0</v>
      </c>
      <c r="E168" s="197">
        <f>'Исполнение 2015'!E190</f>
        <v>0</v>
      </c>
      <c r="F168" s="198"/>
      <c r="G168" s="198"/>
      <c r="H168" s="666"/>
      <c r="I168" s="667"/>
      <c r="J168" s="667"/>
      <c r="K168" s="673"/>
      <c r="L168" s="688"/>
    </row>
    <row r="169" spans="1:12" ht="43.5" customHeight="1" x14ac:dyDescent="0.2">
      <c r="A169" s="653" t="s">
        <v>258</v>
      </c>
      <c r="B169" s="213" t="str">
        <f>'Исполнение 2015'!B191</f>
        <v xml:space="preserve"> Муниципальная целевая программа "Защита населения и территории Находкинского городского округа от чрезвычайных ситуаций на 2015-2017 годы"</v>
      </c>
      <c r="C169" s="651" t="s">
        <v>45</v>
      </c>
      <c r="D169" s="235">
        <f>'Исполнение 2015'!D191</f>
        <v>39562.93</v>
      </c>
      <c r="E169" s="235">
        <f>'Исполнение 2015'!E191</f>
        <v>39470.81</v>
      </c>
      <c r="F169" s="181">
        <f>'Исполнение 2015'!D194</f>
        <v>39562.93</v>
      </c>
      <c r="G169" s="181">
        <f>'Исполнение 2015'!E194</f>
        <v>39470.81</v>
      </c>
      <c r="H169" s="214" t="str">
        <f>'Исполнение 2015'!G192</f>
        <v>Увеличение количества принятых обращений граждан на номер единой дежурно-диспетчерской службы Находкинского городского округа</v>
      </c>
      <c r="I169" s="291" t="str">
        <f>'Исполнение 2015'!H192</f>
        <v>ед.</v>
      </c>
      <c r="J169" s="291">
        <f>'Исполнение 2015'!I192</f>
        <v>2200</v>
      </c>
      <c r="K169" s="291">
        <v>2201</v>
      </c>
      <c r="L169" s="687" t="s">
        <v>269</v>
      </c>
    </row>
    <row r="170" spans="1:12" ht="67.5" customHeight="1" x14ac:dyDescent="0.2">
      <c r="A170" s="654"/>
      <c r="B170" s="194" t="str">
        <f>'Исполнение 2015'!B192</f>
        <v xml:space="preserve">федеральный бюджет (субсидии, субвенции, иные межбюджетные трансферты)   </v>
      </c>
      <c r="C170" s="694"/>
      <c r="D170" s="195">
        <f>'Исполнение 2015'!D192</f>
        <v>0</v>
      </c>
      <c r="E170" s="195">
        <f>'Исполнение 2015'!E192</f>
        <v>0</v>
      </c>
      <c r="F170" s="187"/>
      <c r="G170" s="187"/>
      <c r="H170" s="201" t="str">
        <f>'Исполнение 2015'!G193</f>
        <v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v>
      </c>
      <c r="I170" s="202" t="str">
        <f>'Исполнение 2015'!H193</f>
        <v>ед.</v>
      </c>
      <c r="J170" s="202">
        <f>'Исполнение 2015'!I193</f>
        <v>600</v>
      </c>
      <c r="K170" s="202">
        <v>607</v>
      </c>
      <c r="L170" s="657"/>
    </row>
    <row r="171" spans="1:12" ht="17.25" customHeight="1" thickBot="1" x14ac:dyDescent="0.25">
      <c r="A171" s="257">
        <v>1</v>
      </c>
      <c r="B171" s="175">
        <v>2</v>
      </c>
      <c r="C171" s="175">
        <v>3</v>
      </c>
      <c r="D171" s="174">
        <v>4</v>
      </c>
      <c r="E171" s="174">
        <v>5</v>
      </c>
      <c r="F171" s="174">
        <v>6</v>
      </c>
      <c r="G171" s="174">
        <v>7</v>
      </c>
      <c r="H171" s="258"/>
      <c r="I171" s="175"/>
      <c r="J171" s="175">
        <v>8</v>
      </c>
      <c r="K171" s="175">
        <v>9</v>
      </c>
      <c r="L171" s="175">
        <v>10</v>
      </c>
    </row>
    <row r="172" spans="1:12" ht="45.75" customHeight="1" x14ac:dyDescent="0.2">
      <c r="A172" s="653"/>
      <c r="B172" s="194" t="str">
        <f>'Исполнение 2015'!B193</f>
        <v xml:space="preserve">краевой бюджет (субсидии, субвенции, иные межбюджетные трансферты)                 </v>
      </c>
      <c r="C172" s="651"/>
      <c r="D172" s="195">
        <f>'Исполнение 2015'!D193</f>
        <v>0</v>
      </c>
      <c r="E172" s="195">
        <f>'Исполнение 2015'!E193</f>
        <v>0</v>
      </c>
      <c r="F172" s="187"/>
      <c r="G172" s="187"/>
      <c r="H172" s="201" t="str">
        <f>'Исполнение 2015'!G194</f>
        <v>Увеличение выполнения плановых показателей количества обученных специалистов по вопросам гражданской обороны и ЧС на курсах ГО</v>
      </c>
      <c r="I172" s="202" t="str">
        <f>'Исполнение 2015'!H194</f>
        <v>чел.</v>
      </c>
      <c r="J172" s="202">
        <f>'Исполнение 2015'!I194</f>
        <v>249</v>
      </c>
      <c r="K172" s="202">
        <v>252</v>
      </c>
      <c r="L172" s="656"/>
    </row>
    <row r="173" spans="1:12" ht="40.5" customHeight="1" x14ac:dyDescent="0.2">
      <c r="A173" s="653"/>
      <c r="B173" s="194" t="str">
        <f>'Исполнение 2015'!B195</f>
        <v xml:space="preserve">внебюджетные фонды          </v>
      </c>
      <c r="C173" s="651"/>
      <c r="D173" s="195">
        <f>'Исполнение 2015'!D195</f>
        <v>0</v>
      </c>
      <c r="E173" s="195">
        <f>'Исполнение 2015'!E195</f>
        <v>0</v>
      </c>
      <c r="F173" s="187"/>
      <c r="G173" s="187"/>
      <c r="H173" s="194" t="str">
        <f>'Исполнение 2015'!G195</f>
        <v>Протяженность водоотводных каналов и русла ручьев, рек, в отношении которых произведена очистка</v>
      </c>
      <c r="I173" s="184" t="str">
        <f>'Исполнение 2015'!H195</f>
        <v>км.</v>
      </c>
      <c r="J173" s="184">
        <v>4.2149999999999999</v>
      </c>
      <c r="K173" s="184">
        <v>4.8310000000000004</v>
      </c>
      <c r="L173" s="657"/>
    </row>
    <row r="174" spans="1:12" ht="13.5" thickBot="1" x14ac:dyDescent="0.25">
      <c r="A174" s="655"/>
      <c r="B174" s="214" t="str">
        <f>'Исполнение 2015'!B196</f>
        <v xml:space="preserve">иные внебюджетные источники </v>
      </c>
      <c r="C174" s="652"/>
      <c r="D174" s="222">
        <f>'Исполнение 2015'!D196</f>
        <v>0</v>
      </c>
      <c r="E174" s="222">
        <f>'Исполнение 2015'!E196</f>
        <v>0</v>
      </c>
      <c r="F174" s="212"/>
      <c r="G174" s="212"/>
      <c r="H174" s="662"/>
      <c r="I174" s="663"/>
      <c r="J174" s="663"/>
      <c r="K174" s="663"/>
      <c r="L174" s="695"/>
    </row>
    <row r="175" spans="1:12" ht="35.25" customHeight="1" x14ac:dyDescent="0.2">
      <c r="A175" s="682" t="s">
        <v>259</v>
      </c>
      <c r="B175" s="191" t="str">
        <f>'Исполнение 2015'!B197</f>
        <v>Муниципальная программа "Развитие физической культуры и массового спорта в Находкинском городском округе" на 2015 - 2017 годы</v>
      </c>
      <c r="C175" s="679" t="s">
        <v>48</v>
      </c>
      <c r="D175" s="193">
        <f>'Исполнение 2015'!D197</f>
        <v>18982.28</v>
      </c>
      <c r="E175" s="193">
        <f>'Исполнение 2015'!E197</f>
        <v>18703.740000000002</v>
      </c>
      <c r="F175" s="193">
        <f>'Исполнение 2015'!D200</f>
        <v>18982.28</v>
      </c>
      <c r="G175" s="193">
        <f>'Исполнение 2015'!E200</f>
        <v>18703.740000000002</v>
      </c>
      <c r="H175" s="199" t="str">
        <f>'Исполнение 2015'!G198</f>
        <v>Доля населения НГО, систематически занимающегося физкультурой и спортом</v>
      </c>
      <c r="I175" s="207" t="str">
        <f>'Исполнение 2015'!H198</f>
        <v>%</v>
      </c>
      <c r="J175" s="207">
        <f>'Исполнение 2015'!I198</f>
        <v>26</v>
      </c>
      <c r="K175" s="207">
        <v>25.3</v>
      </c>
      <c r="L175" s="656" t="s">
        <v>277</v>
      </c>
    </row>
    <row r="176" spans="1:12" ht="57" customHeight="1" x14ac:dyDescent="0.2">
      <c r="A176" s="683"/>
      <c r="B176" s="201" t="str">
        <f>'Исполнение 2015'!B198</f>
        <v xml:space="preserve">федеральный бюджет (субсидии, субвенции, иные межбюджетные трансферты)   </v>
      </c>
      <c r="C176" s="680"/>
      <c r="D176" s="195">
        <f>'Исполнение 2015'!D198</f>
        <v>0</v>
      </c>
      <c r="E176" s="195">
        <f>'Исполнение 2015'!E198</f>
        <v>0</v>
      </c>
      <c r="F176" s="187"/>
      <c r="G176" s="187"/>
      <c r="H176" s="201" t="str">
        <f>'Исполнение 2015'!G199</f>
        <v>Доля населения НГО, участвующего в муниципальных официальных физкультурных и спортивных мероприятиях, проводимых на территории НГО</v>
      </c>
      <c r="I176" s="202" t="str">
        <f>'Исполнение 2015'!H199</f>
        <v>%</v>
      </c>
      <c r="J176" s="202">
        <f>'Исполнение 2015'!I199</f>
        <v>12.5</v>
      </c>
      <c r="K176" s="202">
        <v>34.5</v>
      </c>
      <c r="L176" s="687"/>
    </row>
    <row r="177" spans="1:12" ht="27" customHeight="1" x14ac:dyDescent="0.2">
      <c r="A177" s="683"/>
      <c r="B177" s="201" t="str">
        <f>'Исполнение 2015'!B199</f>
        <v xml:space="preserve">краевой бюджет (субсидии, субвенции, иные межбюджетные трансферты)                 </v>
      </c>
      <c r="C177" s="680"/>
      <c r="D177" s="195">
        <f>'Исполнение 2015'!D199</f>
        <v>0</v>
      </c>
      <c r="E177" s="195">
        <f>'Исполнение 2015'!E199</f>
        <v>0</v>
      </c>
      <c r="F177" s="187"/>
      <c r="G177" s="187"/>
      <c r="H177" s="201" t="str">
        <f>'Исполнение 2015'!G200</f>
        <v>Обеспеченность населения НГО спортсооружениями</v>
      </c>
      <c r="I177" s="202" t="str">
        <f>'Исполнение 2015'!H200</f>
        <v>%</v>
      </c>
      <c r="J177" s="202">
        <f>'Исполнение 2015'!I200</f>
        <v>22</v>
      </c>
      <c r="K177" s="202">
        <v>18.7</v>
      </c>
      <c r="L177" s="657"/>
    </row>
    <row r="178" spans="1:12" x14ac:dyDescent="0.2">
      <c r="A178" s="683"/>
      <c r="B178" s="201" t="str">
        <f>'Исполнение 2015'!B201</f>
        <v xml:space="preserve">внебюджетные фонды          </v>
      </c>
      <c r="C178" s="680"/>
      <c r="D178" s="195">
        <f>'Исполнение 2015'!D201</f>
        <v>0</v>
      </c>
      <c r="E178" s="195">
        <f>'Исполнение 2015'!E201</f>
        <v>0</v>
      </c>
      <c r="F178" s="187"/>
      <c r="G178" s="187"/>
      <c r="H178" s="680"/>
      <c r="I178" s="680"/>
      <c r="J178" s="680"/>
      <c r="K178" s="680"/>
      <c r="L178" s="686"/>
    </row>
    <row r="179" spans="1:12" ht="13.5" thickBot="1" x14ac:dyDescent="0.25">
      <c r="A179" s="684"/>
      <c r="B179" s="204" t="str">
        <f>'Исполнение 2015'!B202</f>
        <v xml:space="preserve">иные внебюджетные источники </v>
      </c>
      <c r="C179" s="681"/>
      <c r="D179" s="197">
        <f>'Исполнение 2015'!D202</f>
        <v>0</v>
      </c>
      <c r="E179" s="197">
        <f>'Исполнение 2015'!E202</f>
        <v>0</v>
      </c>
      <c r="F179" s="198"/>
      <c r="G179" s="198"/>
      <c r="H179" s="681"/>
      <c r="I179" s="681"/>
      <c r="J179" s="681"/>
      <c r="K179" s="681"/>
      <c r="L179" s="742"/>
    </row>
    <row r="180" spans="1:12" ht="28.5" customHeight="1" x14ac:dyDescent="0.2">
      <c r="A180" s="653" t="s">
        <v>260</v>
      </c>
      <c r="B180" s="213" t="str">
        <f>'Исполнение 2015'!B203</f>
        <v>Муниципальная программа "Развитие туризма в Находкинском городском округе на 2015-2017 годы"</v>
      </c>
      <c r="C180" s="677" t="s">
        <v>51</v>
      </c>
      <c r="D180" s="181">
        <f>'Исполнение 2015'!D203</f>
        <v>390</v>
      </c>
      <c r="E180" s="181">
        <f>'Исполнение 2015'!E203</f>
        <v>390</v>
      </c>
      <c r="F180" s="181">
        <f>'Исполнение 2015'!D206</f>
        <v>390</v>
      </c>
      <c r="G180" s="181">
        <f>'Исполнение 2015'!E206</f>
        <v>390</v>
      </c>
      <c r="H180" s="194" t="str">
        <f>'Исполнение 2015'!G204</f>
        <v>Количество объектов туристической сферы</v>
      </c>
      <c r="I180" s="184" t="str">
        <f>'Исполнение 2015'!H204</f>
        <v>ед.</v>
      </c>
      <c r="J180" s="184">
        <f>'Исполнение 2015'!I204</f>
        <v>96</v>
      </c>
      <c r="K180" s="184">
        <v>96</v>
      </c>
      <c r="L180" s="274" t="s">
        <v>269</v>
      </c>
    </row>
    <row r="181" spans="1:12" ht="25.5" x14ac:dyDescent="0.2">
      <c r="A181" s="653"/>
      <c r="B181" s="194" t="str">
        <f>'Исполнение 2015'!B204</f>
        <v xml:space="preserve">федеральный бюджет (субсидии, субвенции, иные межбюджетные трансферты)   </v>
      </c>
      <c r="C181" s="651"/>
      <c r="D181" s="186">
        <f>'Исполнение 2015'!D204</f>
        <v>0</v>
      </c>
      <c r="E181" s="186">
        <f>'Исполнение 2015'!E204</f>
        <v>0</v>
      </c>
      <c r="F181" s="187"/>
      <c r="G181" s="187"/>
      <c r="H181" s="662"/>
      <c r="I181" s="663"/>
      <c r="J181" s="663"/>
      <c r="K181" s="663"/>
      <c r="L181" s="695"/>
    </row>
    <row r="182" spans="1:12" ht="25.5" x14ac:dyDescent="0.2">
      <c r="A182" s="653"/>
      <c r="B182" s="194" t="str">
        <f>'Исполнение 2015'!B205</f>
        <v xml:space="preserve">краевой бюджет (субсидии, субвенции, иные межбюджетные трансферты)                 </v>
      </c>
      <c r="C182" s="651"/>
      <c r="D182" s="186">
        <f>'Исполнение 2015'!D205</f>
        <v>0</v>
      </c>
      <c r="E182" s="186">
        <f>'Исполнение 2015'!E205</f>
        <v>0</v>
      </c>
      <c r="F182" s="187"/>
      <c r="G182" s="187"/>
      <c r="H182" s="664"/>
      <c r="I182" s="665"/>
      <c r="J182" s="665"/>
      <c r="K182" s="665"/>
      <c r="L182" s="689"/>
    </row>
    <row r="183" spans="1:12" x14ac:dyDescent="0.2">
      <c r="A183" s="653"/>
      <c r="B183" s="194" t="str">
        <f>'Исполнение 2015'!B207</f>
        <v xml:space="preserve">внебюджетные фонды          </v>
      </c>
      <c r="C183" s="651"/>
      <c r="D183" s="186">
        <f>'Исполнение 2015'!D207</f>
        <v>0</v>
      </c>
      <c r="E183" s="186">
        <f>'Исполнение 2015'!E207</f>
        <v>0</v>
      </c>
      <c r="F183" s="187"/>
      <c r="G183" s="187"/>
      <c r="H183" s="664"/>
      <c r="I183" s="665"/>
      <c r="J183" s="665"/>
      <c r="K183" s="665"/>
      <c r="L183" s="689"/>
    </row>
    <row r="184" spans="1:12" ht="13.5" thickBot="1" x14ac:dyDescent="0.25">
      <c r="A184" s="655"/>
      <c r="B184" s="196" t="str">
        <f>'Исполнение 2015'!B208</f>
        <v xml:space="preserve">иные внебюджетные источники </v>
      </c>
      <c r="C184" s="652"/>
      <c r="D184" s="186">
        <f>'Исполнение 2015'!D208</f>
        <v>0</v>
      </c>
      <c r="E184" s="186">
        <f>'Исполнение 2015'!E208</f>
        <v>0</v>
      </c>
      <c r="F184" s="198"/>
      <c r="G184" s="198"/>
      <c r="H184" s="666"/>
      <c r="I184" s="667"/>
      <c r="J184" s="667"/>
      <c r="K184" s="667"/>
      <c r="L184" s="690"/>
    </row>
    <row r="185" spans="1:12" ht="45.75" customHeight="1" x14ac:dyDescent="0.2">
      <c r="A185" s="658" t="s">
        <v>261</v>
      </c>
      <c r="B185" s="191" t="str">
        <f>'Исполнение 2015'!B209</f>
        <v>Муниципальная программа "Создание и развитие системы газоснабжения Находкинского городского округа" на 2015-2018 годы</v>
      </c>
      <c r="C185" s="677" t="s">
        <v>176</v>
      </c>
      <c r="D185" s="192">
        <f>'Исполнение 2015'!D209</f>
        <v>0</v>
      </c>
      <c r="E185" s="192">
        <f>'Исполнение 2015'!E209</f>
        <v>0</v>
      </c>
      <c r="F185" s="193">
        <f>'Исполнение 2015'!D212</f>
        <v>0</v>
      </c>
      <c r="G185" s="193">
        <f>'Исполнение 2015'!E212</f>
        <v>0</v>
      </c>
      <c r="H185" s="203" t="str">
        <f>'Исполнение 2015'!G210</f>
        <v>Протяженность построенного газопровода высокого давления Р до 0,6 МПа в г. Находке</v>
      </c>
      <c r="I185" s="200" t="str">
        <f>'Исполнение 2015'!H210</f>
        <v>км</v>
      </c>
      <c r="J185" s="200">
        <f>'Исполнение 2015'!I210</f>
        <v>0</v>
      </c>
      <c r="K185" s="200">
        <f>'Исполнение 2015'!J210</f>
        <v>0</v>
      </c>
      <c r="L185" s="656" t="s">
        <v>278</v>
      </c>
    </row>
    <row r="186" spans="1:12" ht="45" customHeight="1" x14ac:dyDescent="0.2">
      <c r="A186" s="653"/>
      <c r="B186" s="194" t="str">
        <f>'Исполнение 2015'!B210</f>
        <v xml:space="preserve">федеральный бюджет (субсидии, субвенции, иные межбюджетные трансферты)   </v>
      </c>
      <c r="C186" s="651"/>
      <c r="D186" s="195">
        <f>'Исполнение 2015'!D210</f>
        <v>0</v>
      </c>
      <c r="E186" s="195">
        <f>'Исполнение 2015'!E210</f>
        <v>0</v>
      </c>
      <c r="F186" s="187"/>
      <c r="G186" s="187"/>
      <c r="H186" s="201" t="str">
        <f>'Исполнение 2015'!G211</f>
        <v>Количество построенных газорегуляторных пунктов (ГРП)</v>
      </c>
      <c r="I186" s="202" t="str">
        <f>'Исполнение 2015'!H211</f>
        <v>ед.</v>
      </c>
      <c r="J186" s="202">
        <f>'Исполнение 2015'!I211</f>
        <v>0</v>
      </c>
      <c r="K186" s="202">
        <f>'Исполнение 2015'!J211</f>
        <v>0</v>
      </c>
      <c r="L186" s="687"/>
    </row>
    <row r="187" spans="1:12" ht="56.25" customHeight="1" x14ac:dyDescent="0.2">
      <c r="A187" s="653"/>
      <c r="B187" s="194" t="str">
        <f>'Исполнение 2015'!B211</f>
        <v xml:space="preserve">краевой бюджет (субсидии, субвенции, иные межбюджетные трансферты)                 </v>
      </c>
      <c r="C187" s="651"/>
      <c r="D187" s="195">
        <f>'Исполнение 2015'!D211</f>
        <v>0</v>
      </c>
      <c r="E187" s="195">
        <f>'Исполнение 2015'!E211</f>
        <v>0</v>
      </c>
      <c r="F187" s="187"/>
      <c r="G187" s="187"/>
      <c r="H187" s="201" t="str">
        <f>'Исполнение 2015'!G212</f>
        <v xml:space="preserve">Количество котельных, для которых будет обеспеченна возможность подключения к системе газоснабжения </v>
      </c>
      <c r="I187" s="202" t="str">
        <f>'Исполнение 2015'!H212</f>
        <v>ед.</v>
      </c>
      <c r="J187" s="202">
        <f>'Исполнение 2015'!I212</f>
        <v>0</v>
      </c>
      <c r="K187" s="202">
        <f>'Исполнение 2015'!J212</f>
        <v>0</v>
      </c>
      <c r="L187" s="657"/>
    </row>
    <row r="188" spans="1:12" x14ac:dyDescent="0.2">
      <c r="A188" s="653"/>
      <c r="B188" s="194" t="str">
        <f>'Исполнение 2015'!B213</f>
        <v xml:space="preserve">внебюджетные фонды          </v>
      </c>
      <c r="C188" s="651"/>
      <c r="D188" s="195">
        <f>'Исполнение 2015'!D213</f>
        <v>0</v>
      </c>
      <c r="E188" s="195">
        <f>'Исполнение 2015'!E213</f>
        <v>0</v>
      </c>
      <c r="F188" s="187"/>
      <c r="G188" s="187"/>
      <c r="H188" s="664"/>
      <c r="I188" s="665"/>
      <c r="J188" s="665"/>
      <c r="K188" s="665"/>
      <c r="L188" s="689"/>
    </row>
    <row r="189" spans="1:12" ht="72.75" customHeight="1" thickBot="1" x14ac:dyDescent="0.25">
      <c r="A189" s="655"/>
      <c r="B189" s="196" t="str">
        <f>'Исполнение 2015'!B214</f>
        <v xml:space="preserve">иные внебюджетные источники </v>
      </c>
      <c r="C189" s="652"/>
      <c r="D189" s="186">
        <f>'Исполнение 2015'!D214</f>
        <v>0</v>
      </c>
      <c r="E189" s="186">
        <f>'Исполнение 2015'!E214</f>
        <v>0</v>
      </c>
      <c r="F189" s="198"/>
      <c r="G189" s="198"/>
      <c r="H189" s="666"/>
      <c r="I189" s="667"/>
      <c r="J189" s="667"/>
      <c r="K189" s="667"/>
      <c r="L189" s="690"/>
    </row>
    <row r="190" spans="1:12" ht="54.75" customHeight="1" x14ac:dyDescent="0.2">
      <c r="A190" s="658" t="s">
        <v>262</v>
      </c>
      <c r="B190" s="191" t="str">
        <f>'Исполнение 2015'!B215</f>
        <v xml:space="preserve">Муниципальная программа "Развитие малого и среднего предпринимательства на территории Находкинского городского округа на 2015-2017 годы"  </v>
      </c>
      <c r="C190" s="677" t="s">
        <v>55</v>
      </c>
      <c r="D190" s="192">
        <f>'Исполнение 2015'!D215</f>
        <v>1300</v>
      </c>
      <c r="E190" s="192">
        <f>'Исполнение 2015'!E215</f>
        <v>1294</v>
      </c>
      <c r="F190" s="193">
        <f>'Исполнение 2015'!D218</f>
        <v>1000</v>
      </c>
      <c r="G190" s="193">
        <f>'Исполнение 2015'!E218</f>
        <v>994</v>
      </c>
      <c r="H190" s="203" t="str">
        <f>'Исполнение 2015'!G216</f>
        <v>Количество субъектов малого и среднего предпринимательства на 10 тысяч человек населения</v>
      </c>
      <c r="I190" s="200" t="str">
        <f>'Исполнение 2015'!H216</f>
        <v>ед.</v>
      </c>
      <c r="J190" s="200">
        <f>'Исполнение 2015'!I216</f>
        <v>499.27</v>
      </c>
      <c r="K190" s="200">
        <v>506.416</v>
      </c>
      <c r="L190" s="656" t="s">
        <v>269</v>
      </c>
    </row>
    <row r="191" spans="1:12" ht="79.5" customHeight="1" x14ac:dyDescent="0.2">
      <c r="A191" s="653"/>
      <c r="B191" s="194" t="str">
        <f>'Исполнение 2015'!B216</f>
        <v xml:space="preserve">федеральный бюджет (субсидии, субвенции, иные межбюджетные трансферты)   </v>
      </c>
      <c r="C191" s="651"/>
      <c r="D191" s="195">
        <f>'Исполнение 2015'!D216</f>
        <v>181.33</v>
      </c>
      <c r="E191" s="195">
        <f>'Исполнение 2015'!E216</f>
        <v>181.33</v>
      </c>
      <c r="F191" s="187"/>
      <c r="G191" s="187"/>
      <c r="H191" s="201" t="str">
        <f>'Исполнение 2015'!G217</f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I191" s="202" t="str">
        <f>'Исполнение 2015'!H217</f>
        <v>%</v>
      </c>
      <c r="J191" s="202">
        <f>'Исполнение 2015'!I217</f>
        <v>40.070999999999998</v>
      </c>
      <c r="K191" s="202">
        <v>40.468000000000004</v>
      </c>
      <c r="L191" s="657"/>
    </row>
    <row r="192" spans="1:12" ht="25.5" x14ac:dyDescent="0.2">
      <c r="A192" s="653"/>
      <c r="B192" s="194" t="str">
        <f>'Исполнение 2015'!B217</f>
        <v xml:space="preserve">краевой бюджет (субсидии, субвенции, иные межбюджетные трансферты)                 </v>
      </c>
      <c r="C192" s="651"/>
      <c r="D192" s="195">
        <f>'Исполнение 2015'!D217</f>
        <v>118.67</v>
      </c>
      <c r="E192" s="195">
        <f>'Исполнение 2015'!E217</f>
        <v>118.67</v>
      </c>
      <c r="F192" s="187"/>
      <c r="G192" s="187"/>
      <c r="H192" s="662"/>
      <c r="I192" s="663"/>
      <c r="J192" s="663"/>
      <c r="K192" s="663"/>
      <c r="L192" s="695"/>
    </row>
    <row r="193" spans="1:12" x14ac:dyDescent="0.2">
      <c r="A193" s="653"/>
      <c r="B193" s="194" t="str">
        <f>'Исполнение 2015'!B219</f>
        <v xml:space="preserve">внебюджетные фонды          </v>
      </c>
      <c r="C193" s="651"/>
      <c r="D193" s="195">
        <f>'Исполнение 2015'!D219</f>
        <v>0</v>
      </c>
      <c r="E193" s="195">
        <f>'Исполнение 2015'!E219</f>
        <v>0</v>
      </c>
      <c r="F193" s="187"/>
      <c r="G193" s="187"/>
      <c r="H193" s="664"/>
      <c r="I193" s="665"/>
      <c r="J193" s="665"/>
      <c r="K193" s="665"/>
      <c r="L193" s="689"/>
    </row>
    <row r="194" spans="1:12" ht="13.5" thickBot="1" x14ac:dyDescent="0.25">
      <c r="A194" s="655"/>
      <c r="B194" s="196" t="str">
        <f>'Исполнение 2015'!B220</f>
        <v xml:space="preserve">иные внебюджетные источники </v>
      </c>
      <c r="C194" s="652"/>
      <c r="D194" s="197">
        <f>'Исполнение 2015'!D220</f>
        <v>0</v>
      </c>
      <c r="E194" s="197">
        <f>'Исполнение 2015'!E220</f>
        <v>0</v>
      </c>
      <c r="F194" s="198"/>
      <c r="G194" s="198"/>
      <c r="H194" s="666"/>
      <c r="I194" s="667"/>
      <c r="J194" s="667"/>
      <c r="K194" s="667"/>
      <c r="L194" s="690"/>
    </row>
    <row r="195" spans="1:12" ht="23.25" customHeight="1" thickBot="1" x14ac:dyDescent="0.25">
      <c r="A195" s="176">
        <v>1</v>
      </c>
      <c r="B195" s="251">
        <v>2</v>
      </c>
      <c r="C195" s="175">
        <v>3</v>
      </c>
      <c r="D195" s="252">
        <v>4</v>
      </c>
      <c r="E195" s="252">
        <v>5</v>
      </c>
      <c r="F195" s="252">
        <v>6</v>
      </c>
      <c r="G195" s="252">
        <v>7</v>
      </c>
      <c r="H195" s="253"/>
      <c r="I195" s="251"/>
      <c r="J195" s="251">
        <v>8</v>
      </c>
      <c r="K195" s="251">
        <v>9</v>
      </c>
      <c r="L195" s="251">
        <v>10</v>
      </c>
    </row>
    <row r="196" spans="1:12" ht="71.25" customHeight="1" x14ac:dyDescent="0.2">
      <c r="A196" s="658" t="s">
        <v>263</v>
      </c>
      <c r="B196" s="191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196" s="677" t="s">
        <v>57</v>
      </c>
      <c r="D196" s="193">
        <f>'Исполнение 2015'!D221</f>
        <v>23412</v>
      </c>
      <c r="E196" s="193">
        <f>'Исполнение 2015'!E221</f>
        <v>23412</v>
      </c>
      <c r="F196" s="193">
        <f>'Исполнение 2015'!D224</f>
        <v>10026.99</v>
      </c>
      <c r="G196" s="193">
        <f>'Исполнение 2015'!E224</f>
        <v>10026.99</v>
      </c>
      <c r="H196" s="199" t="str">
        <f>'Исполнение 2015'!G222</f>
        <v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v>
      </c>
      <c r="I196" s="207" t="str">
        <f>'Исполнение 2015'!H222</f>
        <v>%</v>
      </c>
      <c r="J196" s="207">
        <f>'Исполнение 2015'!I222</f>
        <v>50</v>
      </c>
      <c r="K196" s="207">
        <v>75</v>
      </c>
      <c r="L196" s="656" t="s">
        <v>269</v>
      </c>
    </row>
    <row r="197" spans="1:12" ht="66.75" customHeight="1" x14ac:dyDescent="0.2">
      <c r="A197" s="653"/>
      <c r="B197" s="194" t="str">
        <f>'Исполнение 2015'!B222</f>
        <v xml:space="preserve">федеральный бюджет (субсидии, субвенции, иные межбюджетные трансферты)   </v>
      </c>
      <c r="C197" s="651"/>
      <c r="D197" s="186">
        <f>'Исполнение 2015'!D222</f>
        <v>1562.09</v>
      </c>
      <c r="E197" s="186">
        <f>'Исполнение 2015'!E222</f>
        <v>1562.09</v>
      </c>
      <c r="F197" s="187"/>
      <c r="G197" s="187"/>
      <c r="H197" s="194" t="str">
        <f>'Исполнение 2015'!G223</f>
        <v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v>
      </c>
      <c r="I197" s="184" t="str">
        <f>'Исполнение 2015'!H223</f>
        <v>%</v>
      </c>
      <c r="J197" s="184">
        <f>'Исполнение 2015'!I223</f>
        <v>75</v>
      </c>
      <c r="K197" s="184">
        <v>75</v>
      </c>
      <c r="L197" s="687"/>
    </row>
    <row r="198" spans="1:12" ht="44.25" customHeight="1" x14ac:dyDescent="0.2">
      <c r="A198" s="653"/>
      <c r="B198" s="194" t="str">
        <f>'Исполнение 2015'!B223</f>
        <v xml:space="preserve">краевой бюджет (субсидии, субвенции, иные межбюджетные трансферты)                 </v>
      </c>
      <c r="C198" s="651"/>
      <c r="D198" s="186">
        <f>'Исполнение 2015'!D223</f>
        <v>11822.92</v>
      </c>
      <c r="E198" s="186">
        <f>'Исполнение 2015'!E223</f>
        <v>11822.92</v>
      </c>
      <c r="F198" s="187"/>
      <c r="G198" s="187"/>
      <c r="H198" s="194" t="str">
        <f>'Исполнение 2015'!G224</f>
        <v>Уровень удовлетворенности заявителей качеством предоставления государственных и муниципальных услуг</v>
      </c>
      <c r="I198" s="184" t="str">
        <f>'Исполнение 2015'!H224</f>
        <v>%</v>
      </c>
      <c r="J198" s="184">
        <f>'Исполнение 2015'!I224</f>
        <v>70</v>
      </c>
      <c r="K198" s="184">
        <v>75</v>
      </c>
      <c r="L198" s="657"/>
    </row>
    <row r="199" spans="1:12" x14ac:dyDescent="0.2">
      <c r="A199" s="653"/>
      <c r="B199" s="194" t="str">
        <f>'Исполнение 2015'!B225</f>
        <v xml:space="preserve">внебюджетные фонды          </v>
      </c>
      <c r="C199" s="651"/>
      <c r="D199" s="186">
        <f>'Исполнение 2015'!D225</f>
        <v>0</v>
      </c>
      <c r="E199" s="186">
        <f>'Исполнение 2015'!E225</f>
        <v>0</v>
      </c>
      <c r="F199" s="187"/>
      <c r="G199" s="187"/>
      <c r="H199" s="662"/>
      <c r="I199" s="663"/>
      <c r="J199" s="663"/>
      <c r="K199" s="663"/>
      <c r="L199" s="695"/>
    </row>
    <row r="200" spans="1:12" ht="13.5" thickBot="1" x14ac:dyDescent="0.25">
      <c r="A200" s="653"/>
      <c r="B200" s="214" t="str">
        <f>'Исполнение 2015'!B226</f>
        <v xml:space="preserve">иные внебюджетные источники </v>
      </c>
      <c r="C200" s="651"/>
      <c r="D200" s="222">
        <f>'Исполнение 2015'!D226</f>
        <v>0</v>
      </c>
      <c r="E200" s="222">
        <f>'Исполнение 2015'!E226</f>
        <v>0</v>
      </c>
      <c r="F200" s="212"/>
      <c r="G200" s="212"/>
      <c r="H200" s="664"/>
      <c r="I200" s="665"/>
      <c r="J200" s="665"/>
      <c r="K200" s="665"/>
      <c r="L200" s="689"/>
    </row>
    <row r="201" spans="1:12" ht="90" customHeight="1" x14ac:dyDescent="0.2">
      <c r="A201" s="658" t="s">
        <v>264</v>
      </c>
      <c r="B201" s="191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201" s="677" t="s">
        <v>59</v>
      </c>
      <c r="D201" s="192">
        <f>'Исполнение 2015'!D227</f>
        <v>20</v>
      </c>
      <c r="E201" s="192">
        <f>'Исполнение 2015'!E227</f>
        <v>20</v>
      </c>
      <c r="F201" s="192">
        <f>'Исполнение 2015'!D230</f>
        <v>20</v>
      </c>
      <c r="G201" s="193">
        <f>'Исполнение 2015'!E230</f>
        <v>20</v>
      </c>
      <c r="H201" s="203" t="str">
        <f>'Исполнение 2015'!G228</f>
        <v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v>
      </c>
      <c r="I201" s="200" t="str">
        <f>'Исполнение 2015'!H228</f>
        <v xml:space="preserve">ед.
</v>
      </c>
      <c r="J201" s="200">
        <f>'Исполнение 2015'!I228</f>
        <v>0</v>
      </c>
      <c r="K201" s="200">
        <f>'Исполнение 2015'!J228</f>
        <v>0</v>
      </c>
      <c r="L201" s="656" t="s">
        <v>269</v>
      </c>
    </row>
    <row r="202" spans="1:12" ht="50.25" customHeight="1" x14ac:dyDescent="0.2">
      <c r="A202" s="653"/>
      <c r="B202" s="201" t="str">
        <f>'Исполнение 2015'!B228</f>
        <v xml:space="preserve">федеральный бюджет (субсидии, субвенции, иные межбюджетные трансферты)   </v>
      </c>
      <c r="C202" s="664"/>
      <c r="D202" s="195">
        <f>'Исполнение 2015'!D228</f>
        <v>0</v>
      </c>
      <c r="E202" s="195">
        <f>'Исполнение 2015'!E228</f>
        <v>0</v>
      </c>
      <c r="F202" s="187"/>
      <c r="G202" s="187"/>
      <c r="H202" s="201" t="str">
        <f>'Исполнение 2015'!G229</f>
        <v>Число зарегистрированных экстремистских акций, повлекших групповые нарушения общественного порядка и иное осложнение оперативной обстановки</v>
      </c>
      <c r="I202" s="202" t="str">
        <f>'Исполнение 2015'!H229</f>
        <v>ед.</v>
      </c>
      <c r="J202" s="202">
        <f>'Исполнение 2015'!I229</f>
        <v>0</v>
      </c>
      <c r="K202" s="202">
        <f>'Исполнение 2015'!J229</f>
        <v>0</v>
      </c>
      <c r="L202" s="687"/>
    </row>
    <row r="203" spans="1:12" ht="39.75" customHeight="1" x14ac:dyDescent="0.2">
      <c r="A203" s="653"/>
      <c r="B203" s="201" t="str">
        <f>'Исполнение 2015'!B229</f>
        <v xml:space="preserve">краевой бюджет (субсидии,  субвенции, иные межбюджетные трансферты)                 </v>
      </c>
      <c r="C203" s="664"/>
      <c r="D203" s="195">
        <f>'Исполнение 2015'!D229</f>
        <v>0</v>
      </c>
      <c r="E203" s="195">
        <f>'Исполнение 2015'!E229</f>
        <v>0</v>
      </c>
      <c r="F203" s="187"/>
      <c r="G203" s="187"/>
      <c r="H203" s="201" t="str">
        <f>'Исполнение 2015'!G230</f>
        <v>Количество информации размещенной в печатных и электронных средствах массовой информации города</v>
      </c>
      <c r="I203" s="202" t="str">
        <f>'Исполнение 2015'!H230</f>
        <v>ед.</v>
      </c>
      <c r="J203" s="202">
        <f>'Исполнение 2015'!I230</f>
        <v>8</v>
      </c>
      <c r="K203" s="202">
        <v>8</v>
      </c>
      <c r="L203" s="687"/>
    </row>
    <row r="204" spans="1:12" ht="38.25" x14ac:dyDescent="0.2">
      <c r="A204" s="653"/>
      <c r="B204" s="201" t="str">
        <f>'Исполнение 2015'!B231</f>
        <v xml:space="preserve">внебюджетные фонды          </v>
      </c>
      <c r="C204" s="664"/>
      <c r="D204" s="195">
        <f>'Исполнение 2015'!D231</f>
        <v>0</v>
      </c>
      <c r="E204" s="195">
        <f>'Исполнение 2015'!E231</f>
        <v>0</v>
      </c>
      <c r="F204" s="187"/>
      <c r="G204" s="187"/>
      <c r="H204" s="201" t="str">
        <f>'Исполнение 2015'!G231</f>
        <v>Количество проведенных заседаний антитеррористической комиссии при администрации Находкинского городского округа</v>
      </c>
      <c r="I204" s="202" t="str">
        <f>'Исполнение 2015'!H231</f>
        <v>ед.</v>
      </c>
      <c r="J204" s="202">
        <f>'Исполнение 2015'!I231</f>
        <v>4</v>
      </c>
      <c r="K204" s="202">
        <v>4</v>
      </c>
      <c r="L204" s="657"/>
    </row>
    <row r="205" spans="1:12" ht="13.5" thickBot="1" x14ac:dyDescent="0.25">
      <c r="A205" s="653"/>
      <c r="B205" s="210" t="str">
        <f>'Исполнение 2015'!B232</f>
        <v xml:space="preserve">иные внебюджетные источники </v>
      </c>
      <c r="C205" s="651"/>
      <c r="D205" s="222">
        <f>'Исполнение 2015'!D232</f>
        <v>0</v>
      </c>
      <c r="E205" s="222">
        <f>'Исполнение 2015'!E232</f>
        <v>0</v>
      </c>
      <c r="F205" s="237"/>
      <c r="G205" s="212"/>
      <c r="H205" s="662"/>
      <c r="I205" s="663"/>
      <c r="J205" s="663"/>
      <c r="K205" s="663"/>
      <c r="L205" s="695"/>
    </row>
    <row r="206" spans="1:12" ht="38.25" x14ac:dyDescent="0.2">
      <c r="A206" s="658" t="s">
        <v>265</v>
      </c>
      <c r="B206" s="191" t="str">
        <f>'Исполнение 2015'!B233</f>
        <v>Муниципальная долгосрочная целевая программа "Охрана окружающей среды Находкинского городского округа на 2012-2019 годы"</v>
      </c>
      <c r="C206" s="677" t="s">
        <v>60</v>
      </c>
      <c r="D206" s="193">
        <f>'Исполнение 2015'!D233</f>
        <v>0</v>
      </c>
      <c r="E206" s="193">
        <f>'Исполнение 2015'!E233</f>
        <v>0</v>
      </c>
      <c r="F206" s="193">
        <f>'Исполнение 2015'!D236</f>
        <v>0</v>
      </c>
      <c r="G206" s="193">
        <f>'Исполнение 2015'!E236</f>
        <v>0</v>
      </c>
      <c r="H206" s="669"/>
      <c r="I206" s="670"/>
      <c r="J206" s="670"/>
      <c r="K206" s="670"/>
      <c r="L206" s="685" t="s">
        <v>278</v>
      </c>
    </row>
    <row r="207" spans="1:12" ht="25.5" x14ac:dyDescent="0.2">
      <c r="A207" s="653"/>
      <c r="B207" s="201" t="str">
        <f>'Исполнение 2015'!B234</f>
        <v xml:space="preserve">федеральный бюджет (субсидии, субвенции, иные межбюджетные трансферты)   </v>
      </c>
      <c r="C207" s="651"/>
      <c r="D207" s="186">
        <f>'Исполнение 2015'!D234</f>
        <v>0</v>
      </c>
      <c r="E207" s="186">
        <f>'Исполнение 2015'!E234</f>
        <v>0</v>
      </c>
      <c r="F207" s="187"/>
      <c r="G207" s="187"/>
      <c r="H207" s="664"/>
      <c r="I207" s="665"/>
      <c r="J207" s="665"/>
      <c r="K207" s="665"/>
      <c r="L207" s="686"/>
    </row>
    <row r="208" spans="1:12" ht="25.5" x14ac:dyDescent="0.2">
      <c r="A208" s="653"/>
      <c r="B208" s="201" t="str">
        <f>'Исполнение 2015'!B235</f>
        <v xml:space="preserve">краевой бюджет (субсидии, субвенции, иные межбюджетные трансферты)                 </v>
      </c>
      <c r="C208" s="651"/>
      <c r="D208" s="186">
        <f>'Исполнение 2015'!D235</f>
        <v>0</v>
      </c>
      <c r="E208" s="186">
        <f>'Исполнение 2015'!E235</f>
        <v>0</v>
      </c>
      <c r="F208" s="187"/>
      <c r="G208" s="187"/>
      <c r="H208" s="664"/>
      <c r="I208" s="665"/>
      <c r="J208" s="665"/>
      <c r="K208" s="665"/>
      <c r="L208" s="686"/>
    </row>
    <row r="209" spans="1:12" x14ac:dyDescent="0.2">
      <c r="A209" s="653"/>
      <c r="B209" s="201" t="str">
        <f>'Исполнение 2015'!B237</f>
        <v xml:space="preserve">внебюджетные фонды          </v>
      </c>
      <c r="C209" s="651"/>
      <c r="D209" s="186">
        <f>'Исполнение 2015'!D237</f>
        <v>0</v>
      </c>
      <c r="E209" s="186">
        <f>'Исполнение 2015'!E237</f>
        <v>0</v>
      </c>
      <c r="F209" s="187"/>
      <c r="G209" s="187"/>
      <c r="H209" s="664"/>
      <c r="I209" s="665"/>
      <c r="J209" s="665"/>
      <c r="K209" s="665"/>
      <c r="L209" s="686"/>
    </row>
    <row r="210" spans="1:12" ht="13.5" thickBot="1" x14ac:dyDescent="0.25">
      <c r="A210" s="655"/>
      <c r="B210" s="204" t="str">
        <f>'Исполнение 2015'!B238</f>
        <v xml:space="preserve">иные внебюджетные источники </v>
      </c>
      <c r="C210" s="652"/>
      <c r="D210" s="205">
        <f>'Исполнение 2015'!D238</f>
        <v>0</v>
      </c>
      <c r="E210" s="205">
        <f>'Исполнение 2015'!E238</f>
        <v>0</v>
      </c>
      <c r="F210" s="198"/>
      <c r="G210" s="198"/>
      <c r="H210" s="666"/>
      <c r="I210" s="667"/>
      <c r="J210" s="667"/>
      <c r="K210" s="667"/>
      <c r="L210" s="742"/>
    </row>
    <row r="211" spans="1:12" ht="52.5" customHeight="1" x14ac:dyDescent="0.2">
      <c r="A211" s="658" t="s">
        <v>266</v>
      </c>
      <c r="B211" s="191" t="str">
        <f>'Исполнение 2015'!B239</f>
        <v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v>
      </c>
      <c r="C211" s="677" t="s">
        <v>61</v>
      </c>
      <c r="D211" s="192">
        <f>'Исполнение 2015'!D239</f>
        <v>0</v>
      </c>
      <c r="E211" s="192">
        <f>'Исполнение 2015'!E239</f>
        <v>0</v>
      </c>
      <c r="F211" s="192">
        <f>'Исполнение 2015'!D242</f>
        <v>0</v>
      </c>
      <c r="G211" s="193">
        <f>'Исполнение 2015'!E242</f>
        <v>0</v>
      </c>
      <c r="H211" s="669"/>
      <c r="I211" s="670"/>
      <c r="J211" s="670"/>
      <c r="K211" s="671"/>
      <c r="L211" s="668" t="s">
        <v>278</v>
      </c>
    </row>
    <row r="212" spans="1:12" ht="25.5" x14ac:dyDescent="0.2">
      <c r="A212" s="653"/>
      <c r="B212" s="201" t="str">
        <f>'Исполнение 2015'!B240</f>
        <v xml:space="preserve">федеральный бюджет (субсидии, субвенции, иные межбюджетные трансферты)   </v>
      </c>
      <c r="C212" s="651"/>
      <c r="D212" s="195">
        <f>'Исполнение 2015'!D240</f>
        <v>0</v>
      </c>
      <c r="E212" s="195">
        <f>'Исполнение 2015'!E240</f>
        <v>0</v>
      </c>
      <c r="F212" s="187"/>
      <c r="G212" s="187"/>
      <c r="H212" s="664"/>
      <c r="I212" s="665"/>
      <c r="J212" s="665"/>
      <c r="K212" s="672"/>
      <c r="L212" s="660"/>
    </row>
    <row r="213" spans="1:12" ht="25.5" x14ac:dyDescent="0.2">
      <c r="A213" s="653"/>
      <c r="B213" s="201" t="str">
        <f>'Исполнение 2015'!B241</f>
        <v xml:space="preserve">краевой бюджет (субсидии,  субвенции, иные межбюджетные трансферты)                 </v>
      </c>
      <c r="C213" s="651"/>
      <c r="D213" s="195">
        <f>'Исполнение 2015'!D241</f>
        <v>0</v>
      </c>
      <c r="E213" s="195">
        <f>'Исполнение 2015'!E241</f>
        <v>0</v>
      </c>
      <c r="F213" s="187"/>
      <c r="G213" s="187"/>
      <c r="H213" s="664"/>
      <c r="I213" s="665"/>
      <c r="J213" s="665"/>
      <c r="K213" s="672"/>
      <c r="L213" s="660"/>
    </row>
    <row r="214" spans="1:12" x14ac:dyDescent="0.2">
      <c r="A214" s="653"/>
      <c r="B214" s="201" t="str">
        <f>'Исполнение 2015'!B243</f>
        <v xml:space="preserve">внебюджетные фонды          </v>
      </c>
      <c r="C214" s="651"/>
      <c r="D214" s="195">
        <f>'Исполнение 2015'!D243</f>
        <v>0</v>
      </c>
      <c r="E214" s="195">
        <f>'Исполнение 2015'!E243</f>
        <v>0</v>
      </c>
      <c r="F214" s="187"/>
      <c r="G214" s="187"/>
      <c r="H214" s="664"/>
      <c r="I214" s="665"/>
      <c r="J214" s="665"/>
      <c r="K214" s="672"/>
      <c r="L214" s="660"/>
    </row>
    <row r="215" spans="1:12" ht="13.5" thickBot="1" x14ac:dyDescent="0.25">
      <c r="A215" s="655"/>
      <c r="B215" s="204" t="str">
        <f>'Исполнение 2015'!B244</f>
        <v xml:space="preserve">иные внебюджетные источники </v>
      </c>
      <c r="C215" s="652"/>
      <c r="D215" s="205">
        <f>'Исполнение 2015'!D244</f>
        <v>0</v>
      </c>
      <c r="E215" s="205">
        <f>'Исполнение 2015'!E244</f>
        <v>0</v>
      </c>
      <c r="F215" s="206"/>
      <c r="G215" s="198"/>
      <c r="H215" s="666"/>
      <c r="I215" s="667"/>
      <c r="J215" s="667"/>
      <c r="K215" s="673"/>
      <c r="L215" s="661"/>
    </row>
    <row r="216" spans="1:12" x14ac:dyDescent="0.2">
      <c r="A216" s="238"/>
      <c r="B216" s="313" t="str">
        <f>'Исполнение 2015'!B245</f>
        <v>Итого 2015 год:</v>
      </c>
      <c r="C216" s="314"/>
      <c r="D216" s="181">
        <f>D5+D11+D42+D48+D64+D101+D108+D134+D169+D175+D180+D190+D196+D201+D206+D211</f>
        <v>2976044.7099999995</v>
      </c>
      <c r="E216" s="181">
        <f>E5+E11+E42+E48+E64+E101+E108+E134+E169+E175+E180+E190+E196+E201+E206+E211</f>
        <v>2672487.59</v>
      </c>
      <c r="F216" s="181">
        <f>F5+F11+F42+F48+F64+F101+F108+F134+F169+F175+F180+F190+F196+F201+F206+F211</f>
        <v>1551068.99</v>
      </c>
      <c r="G216" s="315">
        <f>G5+G11+G42+G48+G64+G101+G108+G134+G169+G175+G180+G190+G196+G201+G206+G211</f>
        <v>1439132.42</v>
      </c>
      <c r="H216" s="239"/>
      <c r="I216" s="218"/>
      <c r="J216" s="218"/>
      <c r="K216" s="218"/>
      <c r="L216" s="277"/>
    </row>
    <row r="217" spans="1:12" ht="25.5" x14ac:dyDescent="0.2">
      <c r="A217" s="238"/>
      <c r="B217" s="225" t="str">
        <f>'Исполнение 2015'!B246</f>
        <v xml:space="preserve">федеральный бюджет (субсидии, субвенции, иные межбюджетные трансферты)   </v>
      </c>
      <c r="C217" s="240"/>
      <c r="D217" s="209">
        <f>D6+D12+D44+D49+D65+D102+D109+D135+D170+D176+D181+D191+D197+D202+D207+D212</f>
        <v>253467.55999999997</v>
      </c>
      <c r="E217" s="209">
        <f>E6+E12+E44+E49+E65+E102+E109+E135+E170+E176+E181+E191+E197+E202+E207+E212</f>
        <v>115549.98</v>
      </c>
      <c r="F217" s="187"/>
      <c r="G217" s="241"/>
      <c r="H217" s="239"/>
      <c r="I217" s="218"/>
      <c r="J217" s="218"/>
      <c r="K217" s="218"/>
      <c r="L217" s="277"/>
    </row>
    <row r="218" spans="1:12" ht="25.5" x14ac:dyDescent="0.2">
      <c r="A218" s="238"/>
      <c r="B218" s="225" t="str">
        <f>'Исполнение 2015'!B247</f>
        <v xml:space="preserve">краевой бюджет (субсидии,  субвенции, иные межбюджетные трансферты)                 </v>
      </c>
      <c r="C218" s="240"/>
      <c r="D218" s="209">
        <f>D7+D13+D45+D50+D66+D103+D110+D136+D172+D177+D182+D192+D198+D203+D208+D213</f>
        <v>1069906.9799999997</v>
      </c>
      <c r="E218" s="209">
        <f>E7+E13+E45+E50+E66+E103+E110+E136+E172+E177+E182+E192+E198+E203+E208+E213</f>
        <v>1019832.4700000001</v>
      </c>
      <c r="F218" s="187"/>
      <c r="G218" s="241"/>
    </row>
    <row r="219" spans="1:12" x14ac:dyDescent="0.2">
      <c r="A219" s="238"/>
      <c r="B219" s="225" t="str">
        <f>'Исполнение 2015'!B249</f>
        <v xml:space="preserve">внебюджетные фонды          </v>
      </c>
      <c r="C219" s="240"/>
      <c r="D219" s="209">
        <f>D214+D209+D204+D199+D193+D178++D183+D173+D137+D112+D104+D67+D51+D46+D14+D8</f>
        <v>0</v>
      </c>
      <c r="E219" s="209">
        <f>E214+E209+E204+E199+E193+E178++E183+E173+E137+E112+E104+E67+E51+E46+E14+E8</f>
        <v>0</v>
      </c>
      <c r="F219" s="187"/>
      <c r="G219" s="241"/>
    </row>
    <row r="220" spans="1:12" ht="13.5" thickBot="1" x14ac:dyDescent="0.25">
      <c r="A220" s="238"/>
      <c r="B220" s="245" t="str">
        <f>'Исполнение 2015'!B250</f>
        <v xml:space="preserve">иные внебюджетные источники </v>
      </c>
      <c r="C220" s="246"/>
      <c r="D220" s="215">
        <f>D9+D15+D47+D52+D68+D105+D113+D138+D174+D184+D194+D200+D205+D210+D215</f>
        <v>101601.18</v>
      </c>
      <c r="E220" s="215">
        <f>E9+E15+E47+E52+E68+E105+E113+E138+E174+E184+E194+E200+E205+E210+E215</f>
        <v>97972.72</v>
      </c>
      <c r="F220" s="198"/>
      <c r="G220" s="247"/>
    </row>
    <row r="221" spans="1:12" x14ac:dyDescent="0.2">
      <c r="E221" s="250"/>
    </row>
    <row r="223" spans="1:12" x14ac:dyDescent="0.2">
      <c r="E223" s="250"/>
    </row>
  </sheetData>
  <mergeCells count="167">
    <mergeCell ref="A1:L1"/>
    <mergeCell ref="A175:A179"/>
    <mergeCell ref="C80:C84"/>
    <mergeCell ref="A80:A84"/>
    <mergeCell ref="A85:A89"/>
    <mergeCell ref="A90:A94"/>
    <mergeCell ref="H81:H82"/>
    <mergeCell ref="H46:L47"/>
    <mergeCell ref="C64:C68"/>
    <mergeCell ref="A64:A68"/>
    <mergeCell ref="C69:C73"/>
    <mergeCell ref="A69:A73"/>
    <mergeCell ref="A59:A63"/>
    <mergeCell ref="H83:L84"/>
    <mergeCell ref="H67:L68"/>
    <mergeCell ref="B106:G107"/>
    <mergeCell ref="H178:L179"/>
    <mergeCell ref="H88:L89"/>
    <mergeCell ref="H34:L36"/>
    <mergeCell ref="C90:C94"/>
    <mergeCell ref="C85:C89"/>
    <mergeCell ref="L16:L17"/>
    <mergeCell ref="A134:A138"/>
    <mergeCell ref="H174:L174"/>
    <mergeCell ref="C211:C215"/>
    <mergeCell ref="L190:L191"/>
    <mergeCell ref="L185:L187"/>
    <mergeCell ref="L196:L198"/>
    <mergeCell ref="A211:A215"/>
    <mergeCell ref="A206:A210"/>
    <mergeCell ref="A201:A205"/>
    <mergeCell ref="C201:C205"/>
    <mergeCell ref="H205:L205"/>
    <mergeCell ref="C206:C210"/>
    <mergeCell ref="L201:L204"/>
    <mergeCell ref="L206:L210"/>
    <mergeCell ref="H206:K210"/>
    <mergeCell ref="L211:L215"/>
    <mergeCell ref="H211:K215"/>
    <mergeCell ref="A190:A194"/>
    <mergeCell ref="A196:A200"/>
    <mergeCell ref="H181:L184"/>
    <mergeCell ref="H188:L189"/>
    <mergeCell ref="H192:L194"/>
    <mergeCell ref="H199:L200"/>
    <mergeCell ref="C175:C179"/>
    <mergeCell ref="C180:C184"/>
    <mergeCell ref="C185:C189"/>
    <mergeCell ref="C190:C194"/>
    <mergeCell ref="C196:C200"/>
    <mergeCell ref="L175:L177"/>
    <mergeCell ref="A159:A163"/>
    <mergeCell ref="A164:A168"/>
    <mergeCell ref="H157:L158"/>
    <mergeCell ref="C154:C158"/>
    <mergeCell ref="C159:C163"/>
    <mergeCell ref="C164:C168"/>
    <mergeCell ref="B150:G153"/>
    <mergeCell ref="A145:A153"/>
    <mergeCell ref="A154:A158"/>
    <mergeCell ref="C134:C138"/>
    <mergeCell ref="C145:C149"/>
    <mergeCell ref="H140:L141"/>
    <mergeCell ref="A139:A141"/>
    <mergeCell ref="C139:C141"/>
    <mergeCell ref="H143:L144"/>
    <mergeCell ref="C23:C26"/>
    <mergeCell ref="C44:C47"/>
    <mergeCell ref="C53:C54"/>
    <mergeCell ref="A53:A55"/>
    <mergeCell ref="A44:A47"/>
    <mergeCell ref="A23:A26"/>
    <mergeCell ref="A74:A75"/>
    <mergeCell ref="C74:C75"/>
    <mergeCell ref="A77:A79"/>
    <mergeCell ref="C77:C78"/>
    <mergeCell ref="L32:L33"/>
    <mergeCell ref="H24:L26"/>
    <mergeCell ref="L69:L70"/>
    <mergeCell ref="L74:L75"/>
    <mergeCell ref="L77:L78"/>
    <mergeCell ref="L80:L82"/>
    <mergeCell ref="L85:L87"/>
    <mergeCell ref="H71:L73"/>
    <mergeCell ref="L2:L3"/>
    <mergeCell ref="H2:K2"/>
    <mergeCell ref="D2:E2"/>
    <mergeCell ref="A2:A3"/>
    <mergeCell ref="B2:B3"/>
    <mergeCell ref="C2:C3"/>
    <mergeCell ref="F2:G2"/>
    <mergeCell ref="B10:G10"/>
    <mergeCell ref="A11:A15"/>
    <mergeCell ref="A5:A10"/>
    <mergeCell ref="C5:C9"/>
    <mergeCell ref="C11:C15"/>
    <mergeCell ref="L5:L10"/>
    <mergeCell ref="H11:K15"/>
    <mergeCell ref="L11:L15"/>
    <mergeCell ref="H18:L20"/>
    <mergeCell ref="H29:L31"/>
    <mergeCell ref="L27:L28"/>
    <mergeCell ref="C16:C20"/>
    <mergeCell ref="A16:A20"/>
    <mergeCell ref="A27:A31"/>
    <mergeCell ref="C27:C31"/>
    <mergeCell ref="L44:L45"/>
    <mergeCell ref="L64:L66"/>
    <mergeCell ref="H58:L58"/>
    <mergeCell ref="C32:C36"/>
    <mergeCell ref="H79:L79"/>
    <mergeCell ref="L53:L55"/>
    <mergeCell ref="L59:L62"/>
    <mergeCell ref="L90:L91"/>
    <mergeCell ref="L101:L107"/>
    <mergeCell ref="C97:C100"/>
    <mergeCell ref="A97:A100"/>
    <mergeCell ref="H97:L98"/>
    <mergeCell ref="C108:C110"/>
    <mergeCell ref="C169:C170"/>
    <mergeCell ref="L114:L118"/>
    <mergeCell ref="L129:L131"/>
    <mergeCell ref="C101:C105"/>
    <mergeCell ref="H99:L100"/>
    <mergeCell ref="H92:L94"/>
    <mergeCell ref="C143:C144"/>
    <mergeCell ref="A143:A144"/>
    <mergeCell ref="L169:L170"/>
    <mergeCell ref="L134:L138"/>
    <mergeCell ref="L154:L156"/>
    <mergeCell ref="H160:K163"/>
    <mergeCell ref="L159:L168"/>
    <mergeCell ref="H165:K168"/>
    <mergeCell ref="A129:A133"/>
    <mergeCell ref="H120:L123"/>
    <mergeCell ref="C119:C123"/>
    <mergeCell ref="C114:C118"/>
    <mergeCell ref="C124:C128"/>
    <mergeCell ref="H125:L128"/>
    <mergeCell ref="A114:A118"/>
    <mergeCell ref="H132:L133"/>
    <mergeCell ref="A119:A123"/>
    <mergeCell ref="A124:A128"/>
    <mergeCell ref="C172:C174"/>
    <mergeCell ref="A169:A170"/>
    <mergeCell ref="A172:A174"/>
    <mergeCell ref="L172:L173"/>
    <mergeCell ref="A180:A184"/>
    <mergeCell ref="A185:A189"/>
    <mergeCell ref="L37:L41"/>
    <mergeCell ref="H37:K41"/>
    <mergeCell ref="L48:L52"/>
    <mergeCell ref="H48:K52"/>
    <mergeCell ref="H95:K95"/>
    <mergeCell ref="C59:C63"/>
    <mergeCell ref="C37:C41"/>
    <mergeCell ref="C48:C52"/>
    <mergeCell ref="A48:A52"/>
    <mergeCell ref="A32:A41"/>
    <mergeCell ref="A101:A107"/>
    <mergeCell ref="L108:L110"/>
    <mergeCell ref="L145:L153"/>
    <mergeCell ref="C112:C113"/>
    <mergeCell ref="H112:L113"/>
    <mergeCell ref="A112:A113"/>
    <mergeCell ref="A108:A110"/>
    <mergeCell ref="C129:C133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0"/>
  <sheetViews>
    <sheetView tabSelected="1" view="pageLayout" topLeftCell="A236" zoomScaleNormal="100" workbookViewId="0">
      <selection activeCell="B236" sqref="B236:E242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43.140625" style="242" customWidth="1"/>
    <col min="7" max="7" width="10.85546875" style="243" customWidth="1"/>
    <col min="8" max="8" width="9" style="243" customWidth="1"/>
    <col min="9" max="9" width="9.5703125" style="243" customWidth="1"/>
    <col min="10" max="10" width="14.85546875" style="278" customWidth="1"/>
    <col min="11" max="11" width="16.42578125" style="332" customWidth="1"/>
    <col min="12" max="16384" width="9.140625" style="173"/>
  </cols>
  <sheetData>
    <row r="1" spans="1:11" ht="16.5" thickBot="1" x14ac:dyDescent="0.25">
      <c r="A1" s="743" t="s">
        <v>343</v>
      </c>
      <c r="B1" s="743"/>
      <c r="C1" s="743"/>
      <c r="D1" s="743"/>
      <c r="E1" s="743"/>
      <c r="F1" s="743"/>
      <c r="G1" s="743"/>
      <c r="H1" s="743"/>
      <c r="I1" s="743"/>
      <c r="J1" s="743"/>
    </row>
    <row r="2" spans="1:11" ht="78.75" customHeight="1" x14ac:dyDescent="0.2">
      <c r="A2" s="719" t="s">
        <v>1</v>
      </c>
      <c r="B2" s="718" t="s">
        <v>222</v>
      </c>
      <c r="C2" s="718" t="s">
        <v>221</v>
      </c>
      <c r="D2" s="718" t="s">
        <v>223</v>
      </c>
      <c r="E2" s="718"/>
      <c r="F2" s="715" t="s">
        <v>227</v>
      </c>
      <c r="G2" s="716"/>
      <c r="H2" s="716"/>
      <c r="I2" s="717"/>
      <c r="J2" s="713" t="s">
        <v>289</v>
      </c>
    </row>
    <row r="3" spans="1:11" ht="26.25" thickBot="1" x14ac:dyDescent="0.25">
      <c r="A3" s="720"/>
      <c r="B3" s="721"/>
      <c r="C3" s="721"/>
      <c r="D3" s="329" t="s">
        <v>224</v>
      </c>
      <c r="E3" s="329" t="s">
        <v>225</v>
      </c>
      <c r="F3" s="340" t="s">
        <v>230</v>
      </c>
      <c r="G3" s="340" t="str">
        <f>'Исполнение 2015'!H2</f>
        <v>Единица измерения</v>
      </c>
      <c r="H3" s="378" t="s">
        <v>228</v>
      </c>
      <c r="I3" s="340" t="s">
        <v>229</v>
      </c>
      <c r="J3" s="714"/>
    </row>
    <row r="4" spans="1:11" ht="42" customHeight="1" x14ac:dyDescent="0.2">
      <c r="A4" s="784">
        <v>1</v>
      </c>
      <c r="B4" s="343" t="s">
        <v>487</v>
      </c>
      <c r="C4" s="758" t="s">
        <v>37</v>
      </c>
      <c r="D4" s="344">
        <f>D5+D6+D7+D8+D9</f>
        <v>4816</v>
      </c>
      <c r="E4" s="344">
        <f>E5+E6+E7+E8+E9</f>
        <v>4674.8779999999997</v>
      </c>
      <c r="F4" s="321" t="s">
        <v>290</v>
      </c>
      <c r="G4" s="477" t="s">
        <v>79</v>
      </c>
      <c r="H4" s="380">
        <v>100</v>
      </c>
      <c r="I4" s="346">
        <v>100</v>
      </c>
      <c r="J4" s="804" t="s">
        <v>378</v>
      </c>
      <c r="K4" s="333"/>
    </row>
    <row r="5" spans="1:11" ht="39.75" customHeight="1" x14ac:dyDescent="0.2">
      <c r="A5" s="760"/>
      <c r="B5" s="347" t="str">
        <f>'Исполнение 2015'!B4</f>
        <v xml:space="preserve">федеральный бюджет (субсидии, субвенции, иные межбюджетные трансферты)   </v>
      </c>
      <c r="C5" s="758"/>
      <c r="D5" s="344">
        <f>'[1]2017'!$I$6</f>
        <v>0</v>
      </c>
      <c r="E5" s="344">
        <f>'[1]2017'!$I$6</f>
        <v>0</v>
      </c>
      <c r="F5" s="321" t="s">
        <v>291</v>
      </c>
      <c r="G5" s="345" t="s">
        <v>79</v>
      </c>
      <c r="H5" s="382">
        <v>96</v>
      </c>
      <c r="I5" s="341">
        <v>96</v>
      </c>
      <c r="J5" s="804"/>
      <c r="K5" s="333"/>
    </row>
    <row r="6" spans="1:11" ht="42" customHeight="1" x14ac:dyDescent="0.2">
      <c r="A6" s="760"/>
      <c r="B6" s="347" t="str">
        <f>'Исполнение 2015'!B5</f>
        <v xml:space="preserve">краевой бюджет (субсидии, субвенции, иные межбюджетные трансферты)                 </v>
      </c>
      <c r="C6" s="758"/>
      <c r="D6" s="344">
        <f>'[1]2017'!$I$7</f>
        <v>0</v>
      </c>
      <c r="E6" s="344">
        <f>'[1]2017'!$J$7</f>
        <v>0</v>
      </c>
      <c r="F6" s="321" t="s">
        <v>338</v>
      </c>
      <c r="G6" s="323" t="s">
        <v>83</v>
      </c>
      <c r="H6" s="382">
        <v>375000</v>
      </c>
      <c r="I6" s="341">
        <v>446921</v>
      </c>
      <c r="J6" s="804"/>
      <c r="K6" s="333"/>
    </row>
    <row r="7" spans="1:11" ht="33" customHeight="1" x14ac:dyDescent="0.2">
      <c r="A7" s="760"/>
      <c r="B7" s="347" t="s">
        <v>294</v>
      </c>
      <c r="C7" s="758"/>
      <c r="D7" s="344">
        <f>'[1]2017'!$I$8</f>
        <v>4816</v>
      </c>
      <c r="E7" s="344">
        <f>'[1]2017'!$J$8</f>
        <v>4674.8779999999997</v>
      </c>
      <c r="F7" s="321" t="s">
        <v>292</v>
      </c>
      <c r="G7" s="323" t="s">
        <v>79</v>
      </c>
      <c r="H7" s="382">
        <v>80</v>
      </c>
      <c r="I7" s="341">
        <v>80</v>
      </c>
      <c r="J7" s="804"/>
      <c r="K7" s="333"/>
    </row>
    <row r="8" spans="1:11" ht="25.5" x14ac:dyDescent="0.2">
      <c r="A8" s="760"/>
      <c r="B8" s="347" t="str">
        <f>'Исполнение 2015'!B8</f>
        <v xml:space="preserve">иные внебюджетные источники </v>
      </c>
      <c r="C8" s="758"/>
      <c r="D8" s="344">
        <v>0</v>
      </c>
      <c r="E8" s="344">
        <v>0</v>
      </c>
      <c r="F8" s="321" t="s">
        <v>339</v>
      </c>
      <c r="G8" s="323" t="s">
        <v>83</v>
      </c>
      <c r="H8" s="382">
        <v>4600</v>
      </c>
      <c r="I8" s="341">
        <v>10026</v>
      </c>
      <c r="J8" s="804"/>
      <c r="K8" s="333"/>
    </row>
    <row r="9" spans="1:11" ht="49.5" customHeight="1" thickBot="1" x14ac:dyDescent="0.25">
      <c r="A9" s="760"/>
      <c r="C9" s="771"/>
      <c r="D9" s="344">
        <v>0</v>
      </c>
      <c r="E9" s="344">
        <v>0</v>
      </c>
      <c r="F9" s="570" t="s">
        <v>293</v>
      </c>
      <c r="G9" s="345" t="s">
        <v>131</v>
      </c>
      <c r="H9" s="383">
        <v>3</v>
      </c>
      <c r="I9" s="308">
        <v>3</v>
      </c>
      <c r="J9" s="804"/>
      <c r="K9" s="333"/>
    </row>
    <row r="10" spans="1:11" ht="52.5" customHeight="1" x14ac:dyDescent="0.2">
      <c r="A10" s="753">
        <v>2</v>
      </c>
      <c r="B10" s="348" t="str">
        <f>'Исполнение 2015'!B10</f>
        <v>Муниципальная программа "Развитие культуры в Находкинском городском округе" на 2015 - 2018 годы</v>
      </c>
      <c r="C10" s="770" t="s">
        <v>29</v>
      </c>
      <c r="D10" s="349">
        <f>D11+D12+D13+D14</f>
        <v>306063.96699999995</v>
      </c>
      <c r="E10" s="349">
        <f>E11+E12+E13+E14</f>
        <v>306051.93800000002</v>
      </c>
      <c r="F10" s="807"/>
      <c r="G10" s="808"/>
      <c r="H10" s="808"/>
      <c r="I10" s="808"/>
      <c r="J10" s="805" t="s">
        <v>269</v>
      </c>
      <c r="K10" s="334"/>
    </row>
    <row r="11" spans="1:11" ht="25.5" x14ac:dyDescent="0.2">
      <c r="A11" s="754"/>
      <c r="B11" s="312" t="str">
        <f>'Исполнение 2015'!B11</f>
        <v xml:space="preserve">федеральный бюджет (субсидии, субвенции, иные межбюджетные трансферты)   </v>
      </c>
      <c r="C11" s="758"/>
      <c r="D11" s="350">
        <f t="shared" ref="D11:E13" si="0">D16+D21+D26+D31+D36</f>
        <v>3952</v>
      </c>
      <c r="E11" s="350">
        <f t="shared" si="0"/>
        <v>3952</v>
      </c>
      <c r="F11" s="809"/>
      <c r="G11" s="810"/>
      <c r="H11" s="810"/>
      <c r="I11" s="810"/>
      <c r="J11" s="806"/>
      <c r="K11" s="334"/>
    </row>
    <row r="12" spans="1:11" ht="25.5" x14ac:dyDescent="0.2">
      <c r="A12" s="754"/>
      <c r="B12" s="312" t="str">
        <f>'Исполнение 2015'!B12</f>
        <v xml:space="preserve">краевой бюджет (субсидии, субвенции, иные межбюджетные трансферты)                 </v>
      </c>
      <c r="C12" s="758"/>
      <c r="D12" s="344">
        <f t="shared" si="0"/>
        <v>439.11</v>
      </c>
      <c r="E12" s="344">
        <f t="shared" si="0"/>
        <v>439.11</v>
      </c>
      <c r="F12" s="809"/>
      <c r="G12" s="810"/>
      <c r="H12" s="810"/>
      <c r="I12" s="810"/>
      <c r="J12" s="806"/>
      <c r="K12" s="334"/>
    </row>
    <row r="13" spans="1:11" x14ac:dyDescent="0.2">
      <c r="A13" s="754"/>
      <c r="B13" s="347" t="s">
        <v>294</v>
      </c>
      <c r="C13" s="758"/>
      <c r="D13" s="344">
        <f t="shared" si="0"/>
        <v>301672.85699999996</v>
      </c>
      <c r="E13" s="344">
        <f t="shared" si="0"/>
        <v>301660.82800000004</v>
      </c>
      <c r="F13" s="809"/>
      <c r="G13" s="810"/>
      <c r="H13" s="810"/>
      <c r="I13" s="810"/>
      <c r="J13" s="806"/>
      <c r="K13" s="334"/>
    </row>
    <row r="14" spans="1:11" ht="13.5" thickBot="1" x14ac:dyDescent="0.25">
      <c r="A14" s="754"/>
      <c r="B14" s="522" t="str">
        <f>'Исполнение 2015'!B15</f>
        <v xml:space="preserve">иные внебюджетные источники </v>
      </c>
      <c r="C14" s="758"/>
      <c r="D14" s="361">
        <v>0</v>
      </c>
      <c r="E14" s="361">
        <v>0</v>
      </c>
      <c r="F14" s="809"/>
      <c r="G14" s="810"/>
      <c r="H14" s="810"/>
      <c r="I14" s="810"/>
      <c r="J14" s="806"/>
      <c r="K14" s="334"/>
    </row>
    <row r="15" spans="1:11" ht="52.5" customHeight="1" x14ac:dyDescent="0.2">
      <c r="A15" s="759" t="s">
        <v>231</v>
      </c>
      <c r="B15" s="348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15" s="756" t="s">
        <v>29</v>
      </c>
      <c r="D15" s="353">
        <f>D16+D17+D18+D19</f>
        <v>79055.58</v>
      </c>
      <c r="E15" s="353">
        <f>E16+E17+E18+E19</f>
        <v>79055.25</v>
      </c>
      <c r="F15" s="305" t="str">
        <f>'[2]Приложение '!$H$16</f>
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</c>
      <c r="G15" s="477" t="s">
        <v>79</v>
      </c>
      <c r="H15" s="550">
        <v>7.2</v>
      </c>
      <c r="I15" s="550">
        <v>9.3000000000000007</v>
      </c>
      <c r="J15" s="814" t="s">
        <v>269</v>
      </c>
      <c r="K15" s="335"/>
    </row>
    <row r="16" spans="1:11" ht="63.75" x14ac:dyDescent="0.2">
      <c r="A16" s="760"/>
      <c r="B16" s="304" t="str">
        <f>'Исполнение 2015'!B17</f>
        <v xml:space="preserve">федеральный бюджет (субсидии, субвенции, иные межбюджетные трансферты)   </v>
      </c>
      <c r="C16" s="757"/>
      <c r="D16" s="523">
        <f>'[1]2017'!$I$31</f>
        <v>0</v>
      </c>
      <c r="E16" s="523">
        <f>'[1]2017'!$J$31</f>
        <v>0</v>
      </c>
      <c r="F16" s="571" t="s">
        <v>302</v>
      </c>
      <c r="G16" s="323" t="s">
        <v>79</v>
      </c>
      <c r="H16" s="551">
        <v>20</v>
      </c>
      <c r="I16" s="392">
        <v>42.6</v>
      </c>
      <c r="J16" s="811"/>
      <c r="K16" s="335"/>
    </row>
    <row r="17" spans="1:11" ht="25.5" x14ac:dyDescent="0.2">
      <c r="A17" s="760"/>
      <c r="B17" s="304" t="str">
        <f>'Исполнение 2015'!B18</f>
        <v xml:space="preserve">краевой бюджет (субсидии, субвенции, иные межбюджетные трансферты)                 </v>
      </c>
      <c r="C17" s="757"/>
      <c r="D17" s="523">
        <f>'[1]2017'!$I$32</f>
        <v>0</v>
      </c>
      <c r="E17" s="523">
        <f>'[1]2017'!$J$32</f>
        <v>0</v>
      </c>
      <c r="F17" s="757"/>
      <c r="G17" s="757"/>
      <c r="H17" s="757"/>
      <c r="I17" s="757"/>
      <c r="J17" s="811"/>
      <c r="K17" s="334"/>
    </row>
    <row r="18" spans="1:11" x14ac:dyDescent="0.2">
      <c r="A18" s="760"/>
      <c r="B18" s="304" t="s">
        <v>294</v>
      </c>
      <c r="C18" s="757"/>
      <c r="D18" s="523">
        <f>'[1]2017'!$I$33</f>
        <v>79055.58</v>
      </c>
      <c r="E18" s="523">
        <f>'[1]2017'!$J$33</f>
        <v>79055.25</v>
      </c>
      <c r="F18" s="757"/>
      <c r="G18" s="757"/>
      <c r="H18" s="757"/>
      <c r="I18" s="757"/>
      <c r="J18" s="811"/>
      <c r="K18" s="334"/>
    </row>
    <row r="19" spans="1:11" ht="13.5" thickBot="1" x14ac:dyDescent="0.25">
      <c r="A19" s="761"/>
      <c r="B19" s="357" t="str">
        <f>'Исполнение 2015'!B21</f>
        <v xml:space="preserve">иные внебюджетные источники </v>
      </c>
      <c r="C19" s="762"/>
      <c r="D19" s="520">
        <v>0</v>
      </c>
      <c r="E19" s="520">
        <v>0</v>
      </c>
      <c r="F19" s="762"/>
      <c r="G19" s="762"/>
      <c r="H19" s="762"/>
      <c r="I19" s="762"/>
      <c r="J19" s="812"/>
      <c r="K19" s="334"/>
    </row>
    <row r="20" spans="1:11" ht="75" customHeight="1" x14ac:dyDescent="0.2">
      <c r="A20" s="455" t="s">
        <v>232</v>
      </c>
      <c r="B20" s="348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0" s="519" t="s">
        <v>29</v>
      </c>
      <c r="D20" s="353">
        <f>D21+D22+D23+D24</f>
        <v>48225.85</v>
      </c>
      <c r="E20" s="353">
        <f>E21+E22+E23+E24</f>
        <v>48225.680000000008</v>
      </c>
      <c r="F20" s="305" t="str">
        <f>'[2]Приложение '!$H$21</f>
        <v>Количество документов библиотечного фонда муниципальных библиотек, переведенных в электронную форму</v>
      </c>
      <c r="G20" s="519" t="s">
        <v>83</v>
      </c>
      <c r="H20" s="519">
        <v>250</v>
      </c>
      <c r="I20" s="519">
        <v>436</v>
      </c>
      <c r="J20" s="508" t="s">
        <v>269</v>
      </c>
      <c r="K20" s="335"/>
    </row>
    <row r="21" spans="1:11" ht="34.5" customHeight="1" x14ac:dyDescent="0.2">
      <c r="A21" s="803"/>
      <c r="B21" s="304" t="str">
        <f>'Исполнение 2015'!B23</f>
        <v xml:space="preserve">федеральный бюджет (субсидии, субвенции, иные межбюджетные трансферты)   </v>
      </c>
      <c r="C21" s="757" t="s">
        <v>29</v>
      </c>
      <c r="D21" s="523">
        <v>0</v>
      </c>
      <c r="E21" s="523">
        <v>0</v>
      </c>
      <c r="F21" s="304" t="str">
        <f>'[2]Приложение '!$H$23</f>
        <v xml:space="preserve">Книговыдача пользователям муниципальных библиотек </v>
      </c>
      <c r="G21" s="551" t="s">
        <v>82</v>
      </c>
      <c r="H21" s="322">
        <v>1025481</v>
      </c>
      <c r="I21" s="551">
        <v>1018734</v>
      </c>
      <c r="J21" s="811"/>
      <c r="K21" s="335"/>
    </row>
    <row r="22" spans="1:11" ht="25.5" x14ac:dyDescent="0.2">
      <c r="A22" s="754"/>
      <c r="B22" s="304" t="str">
        <f>'Исполнение 2015'!B24</f>
        <v xml:space="preserve">краевой бюджет (субсидии, субвенции, иные межбюджетные трансферты)                 </v>
      </c>
      <c r="C22" s="757"/>
      <c r="D22" s="523">
        <f>'[1]2017'!$I$47</f>
        <v>0</v>
      </c>
      <c r="E22" s="523">
        <f>'[1]2017'!$J$47</f>
        <v>0</v>
      </c>
      <c r="F22" s="757"/>
      <c r="G22" s="757"/>
      <c r="H22" s="757"/>
      <c r="I22" s="757"/>
      <c r="J22" s="811"/>
      <c r="K22" s="334"/>
    </row>
    <row r="23" spans="1:11" x14ac:dyDescent="0.2">
      <c r="A23" s="754"/>
      <c r="B23" s="304" t="s">
        <v>294</v>
      </c>
      <c r="C23" s="757"/>
      <c r="D23" s="523">
        <f>'[1]2017'!$I$49</f>
        <v>48225.85</v>
      </c>
      <c r="E23" s="523">
        <f>'[1]2017'!$J$49</f>
        <v>48225.680000000008</v>
      </c>
      <c r="F23" s="757"/>
      <c r="G23" s="757"/>
      <c r="H23" s="757"/>
      <c r="I23" s="757"/>
      <c r="J23" s="811"/>
      <c r="K23" s="334"/>
    </row>
    <row r="24" spans="1:11" ht="13.5" thickBot="1" x14ac:dyDescent="0.25">
      <c r="A24" s="755"/>
      <c r="B24" s="357" t="str">
        <f>'Исполнение 2015'!B27</f>
        <v xml:space="preserve">иные внебюджетные источники </v>
      </c>
      <c r="C24" s="762"/>
      <c r="D24" s="520">
        <v>0</v>
      </c>
      <c r="E24" s="520">
        <v>0</v>
      </c>
      <c r="F24" s="762"/>
      <c r="G24" s="762"/>
      <c r="H24" s="762"/>
      <c r="I24" s="762"/>
      <c r="J24" s="812"/>
      <c r="K24" s="334"/>
    </row>
    <row r="25" spans="1:11" ht="61.5" customHeight="1" x14ac:dyDescent="0.2">
      <c r="A25" s="754" t="s">
        <v>233</v>
      </c>
      <c r="B25" s="362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5" s="758" t="s">
        <v>29</v>
      </c>
      <c r="D25" s="371">
        <f>D26+D27+D28+D29</f>
        <v>21791.046999999999</v>
      </c>
      <c r="E25" s="371">
        <f>E26+E27+E28+E29</f>
        <v>21781.721000000001</v>
      </c>
      <c r="F25" s="324" t="s">
        <v>301</v>
      </c>
      <c r="G25" s="556" t="s">
        <v>83</v>
      </c>
      <c r="H25" s="547">
        <v>1118</v>
      </c>
      <c r="I25" s="554">
        <v>1167</v>
      </c>
      <c r="J25" s="705" t="s">
        <v>269</v>
      </c>
      <c r="K25" s="335"/>
    </row>
    <row r="26" spans="1:11" ht="57" customHeight="1" x14ac:dyDescent="0.2">
      <c r="A26" s="754"/>
      <c r="B26" s="304" t="str">
        <f>'Исполнение 2015'!B29</f>
        <v xml:space="preserve">федеральный бюджет (субсидии, субвенции, иные межбюджетные трансферты)   </v>
      </c>
      <c r="C26" s="758"/>
      <c r="D26" s="453">
        <v>0</v>
      </c>
      <c r="E26" s="453">
        <v>0</v>
      </c>
      <c r="F26" s="662"/>
      <c r="G26" s="663"/>
      <c r="H26" s="663"/>
      <c r="I26" s="663"/>
      <c r="J26" s="705"/>
      <c r="K26" s="335"/>
    </row>
    <row r="27" spans="1:11" ht="25.5" x14ac:dyDescent="0.2">
      <c r="A27" s="754"/>
      <c r="B27" s="304" t="str">
        <f>'Исполнение 2015'!B30</f>
        <v xml:space="preserve">краевой бюджет (субсидии, субвенции, иные межбюджетные трансферты)                 </v>
      </c>
      <c r="C27" s="758"/>
      <c r="D27" s="453">
        <f>'[1]2017'!$I$63</f>
        <v>0</v>
      </c>
      <c r="E27" s="453">
        <f>'[1]2017'!$J$63</f>
        <v>0</v>
      </c>
      <c r="F27" s="664"/>
      <c r="G27" s="665"/>
      <c r="H27" s="665"/>
      <c r="I27" s="665"/>
      <c r="J27" s="705"/>
      <c r="K27" s="334"/>
    </row>
    <row r="28" spans="1:11" x14ac:dyDescent="0.2">
      <c r="A28" s="754"/>
      <c r="B28" s="347" t="s">
        <v>294</v>
      </c>
      <c r="C28" s="758"/>
      <c r="D28" s="453">
        <f>'[1]2017'!$I$65</f>
        <v>21791.046999999999</v>
      </c>
      <c r="E28" s="453">
        <f>'[1]2017'!$J$65</f>
        <v>21781.721000000001</v>
      </c>
      <c r="F28" s="664"/>
      <c r="G28" s="665"/>
      <c r="H28" s="665"/>
      <c r="I28" s="665"/>
      <c r="J28" s="705"/>
      <c r="K28" s="334"/>
    </row>
    <row r="29" spans="1:11" ht="13.5" thickBot="1" x14ac:dyDescent="0.25">
      <c r="A29" s="755"/>
      <c r="B29" s="357" t="str">
        <f>'Исполнение 2015'!B33</f>
        <v xml:space="preserve">иные внебюджетные источники </v>
      </c>
      <c r="C29" s="800"/>
      <c r="D29" s="358">
        <v>0</v>
      </c>
      <c r="E29" s="358">
        <v>0</v>
      </c>
      <c r="F29" s="666"/>
      <c r="G29" s="667"/>
      <c r="H29" s="667"/>
      <c r="I29" s="667"/>
      <c r="J29" s="763"/>
      <c r="K29" s="334"/>
    </row>
    <row r="30" spans="1:11" ht="75.75" customHeight="1" x14ac:dyDescent="0.2">
      <c r="A30" s="753" t="s">
        <v>234</v>
      </c>
      <c r="B30" s="348" t="s">
        <v>488</v>
      </c>
      <c r="C30" s="770" t="str">
        <f>'Исполнение 2015'!C34</f>
        <v>Управление культуры администрации Находкинского городского округа</v>
      </c>
      <c r="D30" s="349">
        <f>D31+D32+D33+D34</f>
        <v>149249.99</v>
      </c>
      <c r="E30" s="349">
        <f>E31+E32+E33+E34</f>
        <v>149249.24400000001</v>
      </c>
      <c r="F30" s="521" t="s">
        <v>424</v>
      </c>
      <c r="G30" s="503" t="s">
        <v>79</v>
      </c>
      <c r="H30" s="506">
        <v>78.2</v>
      </c>
      <c r="I30" s="510">
        <v>75</v>
      </c>
      <c r="J30" s="704" t="s">
        <v>378</v>
      </c>
      <c r="K30" s="335"/>
    </row>
    <row r="31" spans="1:11" ht="53.25" customHeight="1" x14ac:dyDescent="0.2">
      <c r="A31" s="754"/>
      <c r="B31" s="304" t="str">
        <f>'Исполнение 2015'!B35</f>
        <v xml:space="preserve">федеральный бюджет (субсидии, субвенции, иные межбюджетные трансферты)   </v>
      </c>
      <c r="C31" s="758"/>
      <c r="D31" s="513">
        <f>'[1]2017'!$I$73</f>
        <v>3952</v>
      </c>
      <c r="E31" s="513">
        <f>'[1]2017'!$J$73</f>
        <v>3952</v>
      </c>
      <c r="F31" s="304" t="s">
        <v>89</v>
      </c>
      <c r="G31" s="507" t="s">
        <v>83</v>
      </c>
      <c r="H31" s="507">
        <v>192</v>
      </c>
      <c r="I31" s="509">
        <v>192</v>
      </c>
      <c r="J31" s="705"/>
      <c r="K31" s="335"/>
    </row>
    <row r="32" spans="1:11" ht="25.5" x14ac:dyDescent="0.2">
      <c r="A32" s="754"/>
      <c r="B32" s="304" t="str">
        <f>'Исполнение 2015'!B36</f>
        <v xml:space="preserve">краевой бюджет (субсидии, субвенции, иные межбюджетные трансферты)                 </v>
      </c>
      <c r="C32" s="758"/>
      <c r="D32" s="513">
        <f>'[1]2017'!$I$74</f>
        <v>439.11</v>
      </c>
      <c r="E32" s="513">
        <f>'[1]2017'!$J$74</f>
        <v>439.11</v>
      </c>
      <c r="F32" s="764"/>
      <c r="G32" s="765"/>
      <c r="H32" s="765"/>
      <c r="I32" s="765"/>
      <c r="J32" s="705"/>
      <c r="K32" s="334"/>
    </row>
    <row r="33" spans="1:11" x14ac:dyDescent="0.2">
      <c r="A33" s="754"/>
      <c r="B33" s="304" t="s">
        <v>294</v>
      </c>
      <c r="C33" s="758"/>
      <c r="D33" s="513">
        <f>'[1]2017'!$I$75</f>
        <v>144858.88</v>
      </c>
      <c r="E33" s="513">
        <f>'[1]2017'!$J$75</f>
        <v>144858.13400000002</v>
      </c>
      <c r="F33" s="767"/>
      <c r="G33" s="768"/>
      <c r="H33" s="768"/>
      <c r="I33" s="768"/>
      <c r="J33" s="705"/>
      <c r="K33" s="334"/>
    </row>
    <row r="34" spans="1:11" ht="13.5" thickBot="1" x14ac:dyDescent="0.25">
      <c r="A34" s="755"/>
      <c r="B34" s="357" t="str">
        <f>'Исполнение 2015'!B39</f>
        <v xml:space="preserve">иные внебюджетные источники </v>
      </c>
      <c r="C34" s="800"/>
      <c r="D34" s="501"/>
      <c r="E34" s="501"/>
      <c r="F34" s="710"/>
      <c r="G34" s="711"/>
      <c r="H34" s="711"/>
      <c r="I34" s="711"/>
      <c r="J34" s="763"/>
      <c r="K34" s="334"/>
    </row>
    <row r="35" spans="1:11" ht="27" customHeight="1" x14ac:dyDescent="0.2">
      <c r="A35" s="754" t="s">
        <v>72</v>
      </c>
      <c r="B35" s="362" t="s">
        <v>422</v>
      </c>
      <c r="C35" s="758" t="s">
        <v>29</v>
      </c>
      <c r="D35" s="344">
        <f>D36+D37+D38+D39</f>
        <v>7741.5</v>
      </c>
      <c r="E35" s="344">
        <f>E36+E37+E38+E39</f>
        <v>7740.0429999999997</v>
      </c>
      <c r="F35" s="767"/>
      <c r="G35" s="768"/>
      <c r="H35" s="768"/>
      <c r="I35" s="768"/>
      <c r="J35" s="705" t="s">
        <v>269</v>
      </c>
      <c r="K35" s="334"/>
    </row>
    <row r="36" spans="1:11" ht="25.5" x14ac:dyDescent="0.2">
      <c r="A36" s="754"/>
      <c r="B36" s="304" t="str">
        <f>'Исполнение 2015'!B41</f>
        <v xml:space="preserve">федеральный бюджет (субсидии, субвенции, иные межбюджетные трансферты)   </v>
      </c>
      <c r="C36" s="758"/>
      <c r="D36" s="453">
        <f>'[1]2017'!$I$86</f>
        <v>0</v>
      </c>
      <c r="E36" s="453">
        <f>'[1]2017'!$J$86</f>
        <v>0</v>
      </c>
      <c r="F36" s="767"/>
      <c r="G36" s="768"/>
      <c r="H36" s="768"/>
      <c r="I36" s="768"/>
      <c r="J36" s="705"/>
      <c r="K36" s="334"/>
    </row>
    <row r="37" spans="1:11" ht="25.5" x14ac:dyDescent="0.2">
      <c r="A37" s="754"/>
      <c r="B37" s="304" t="str">
        <f>'Исполнение 2015'!B42</f>
        <v xml:space="preserve">краевой бюджет (субсидии, субвенции, иные межбюджетные трансферты)                 </v>
      </c>
      <c r="C37" s="758"/>
      <c r="D37" s="453">
        <f>'[1]2017'!$I$87</f>
        <v>0</v>
      </c>
      <c r="E37" s="453">
        <f>'[1]2017'!$J$87</f>
        <v>0</v>
      </c>
      <c r="F37" s="767"/>
      <c r="G37" s="768"/>
      <c r="H37" s="768"/>
      <c r="I37" s="768"/>
      <c r="J37" s="705"/>
      <c r="K37" s="334"/>
    </row>
    <row r="38" spans="1:11" x14ac:dyDescent="0.2">
      <c r="A38" s="754"/>
      <c r="B38" s="347" t="s">
        <v>294</v>
      </c>
      <c r="C38" s="758"/>
      <c r="D38" s="453">
        <f>'[1]2017'!$I$88</f>
        <v>7741.5</v>
      </c>
      <c r="E38" s="453">
        <f>'[1]2017'!$J$88</f>
        <v>7740.0429999999997</v>
      </c>
      <c r="F38" s="767"/>
      <c r="G38" s="768"/>
      <c r="H38" s="768"/>
      <c r="I38" s="768"/>
      <c r="J38" s="705"/>
      <c r="K38" s="334"/>
    </row>
    <row r="39" spans="1:11" ht="13.5" thickBot="1" x14ac:dyDescent="0.25">
      <c r="A39" s="755"/>
      <c r="B39" s="357" t="str">
        <f>'Исполнение 2015'!B45</f>
        <v xml:space="preserve">иные внебюджетные источники </v>
      </c>
      <c r="C39" s="800"/>
      <c r="D39" s="358">
        <v>0</v>
      </c>
      <c r="E39" s="358">
        <v>0</v>
      </c>
      <c r="F39" s="710"/>
      <c r="G39" s="711"/>
      <c r="H39" s="711"/>
      <c r="I39" s="711"/>
      <c r="J39" s="763"/>
      <c r="K39" s="334"/>
    </row>
    <row r="40" spans="1:11" ht="47.25" customHeight="1" x14ac:dyDescent="0.2">
      <c r="A40" s="753" t="s">
        <v>235</v>
      </c>
      <c r="B40" s="348" t="str">
        <f>'Исполнение 2015'!B46</f>
        <v>Муниципальная программа "Поддержка социально ориентированных некоммерческих организаций Находкинского городского округа" на 2015 - 2017 годы</v>
      </c>
      <c r="C40" s="770" t="s">
        <v>28</v>
      </c>
      <c r="D40" s="353">
        <f>D41+D42+D43+D44</f>
        <v>1119</v>
      </c>
      <c r="E40" s="353">
        <f>E41+E42+E43+E44</f>
        <v>1094.7380000000001</v>
      </c>
      <c r="F40" s="521" t="s">
        <v>425</v>
      </c>
      <c r="G40" s="375" t="s">
        <v>83</v>
      </c>
      <c r="H40" s="379">
        <v>10</v>
      </c>
      <c r="I40" s="375">
        <v>10</v>
      </c>
      <c r="J40" s="704" t="s">
        <v>380</v>
      </c>
      <c r="K40" s="335"/>
    </row>
    <row r="41" spans="1:11" ht="51.75" customHeight="1" x14ac:dyDescent="0.2">
      <c r="A41" s="784"/>
      <c r="B41" s="304" t="str">
        <f>'Исполнение 2015'!B47</f>
        <v xml:space="preserve">федеральный бюджет (субсидии, субвенции, иные межбюджетные трансферты)   </v>
      </c>
      <c r="C41" s="771"/>
      <c r="D41" s="350">
        <f>'[1]2017'!$I$91</f>
        <v>0</v>
      </c>
      <c r="E41" s="350">
        <f>'[1]2017'!$J$91</f>
        <v>0</v>
      </c>
      <c r="F41" s="304" t="s">
        <v>122</v>
      </c>
      <c r="G41" s="376" t="s">
        <v>79</v>
      </c>
      <c r="H41" s="382">
        <v>4</v>
      </c>
      <c r="I41" s="376">
        <v>4.4000000000000004</v>
      </c>
      <c r="J41" s="706"/>
      <c r="K41" s="335"/>
    </row>
    <row r="42" spans="1:11" ht="72" customHeight="1" x14ac:dyDescent="0.2">
      <c r="A42" s="803"/>
      <c r="B42" s="304" t="str">
        <f>'Исполнение 2015'!B48</f>
        <v xml:space="preserve">краевой бюджет (субсидии, субвенции, иные межбюджетные трансферты)                 </v>
      </c>
      <c r="C42" s="758"/>
      <c r="D42" s="350">
        <v>0</v>
      </c>
      <c r="E42" s="350">
        <v>0</v>
      </c>
      <c r="F42" s="312" t="s">
        <v>202</v>
      </c>
      <c r="G42" s="377" t="s">
        <v>79</v>
      </c>
      <c r="H42" s="383">
        <v>100</v>
      </c>
      <c r="I42" s="498">
        <v>100</v>
      </c>
      <c r="J42" s="813"/>
      <c r="K42" s="335"/>
    </row>
    <row r="43" spans="1:11" ht="17.25" customHeight="1" x14ac:dyDescent="0.2">
      <c r="A43" s="754"/>
      <c r="B43" s="304" t="s">
        <v>294</v>
      </c>
      <c r="C43" s="758"/>
      <c r="D43" s="350">
        <f>'[1]2017'!$I$95</f>
        <v>1119</v>
      </c>
      <c r="E43" s="350">
        <f>'[1]2017'!$J$95</f>
        <v>1094.7380000000001</v>
      </c>
      <c r="F43" s="764"/>
      <c r="G43" s="765"/>
      <c r="H43" s="765"/>
      <c r="I43" s="765"/>
      <c r="J43" s="705"/>
      <c r="K43" s="334"/>
    </row>
    <row r="44" spans="1:11" ht="13.5" thickBot="1" x14ac:dyDescent="0.25">
      <c r="A44" s="755"/>
      <c r="B44" s="357" t="str">
        <f>'Исполнение 2015'!B51</f>
        <v xml:space="preserve">иные внебюджетные источники </v>
      </c>
      <c r="C44" s="800"/>
      <c r="D44" s="352">
        <v>0</v>
      </c>
      <c r="E44" s="352">
        <v>0</v>
      </c>
      <c r="F44" s="710"/>
      <c r="G44" s="711"/>
      <c r="H44" s="711"/>
      <c r="I44" s="711"/>
      <c r="J44" s="763"/>
      <c r="K44" s="334"/>
    </row>
    <row r="45" spans="1:11" ht="51" customHeight="1" x14ac:dyDescent="0.2">
      <c r="A45" s="759" t="s">
        <v>236</v>
      </c>
      <c r="B45" s="348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45" s="756" t="s">
        <v>28</v>
      </c>
      <c r="D45" s="353">
        <f>D46+D47+D48+D49</f>
        <v>56659.72</v>
      </c>
      <c r="E45" s="353">
        <f>E46+E47+E48+E49</f>
        <v>53853.820000000007</v>
      </c>
      <c r="F45" s="801"/>
      <c r="G45" s="802"/>
      <c r="H45" s="802"/>
      <c r="I45" s="802"/>
      <c r="J45" s="785" t="s">
        <v>269</v>
      </c>
      <c r="K45" s="334"/>
    </row>
    <row r="46" spans="1:11" ht="25.5" x14ac:dyDescent="0.2">
      <c r="A46" s="760"/>
      <c r="B46" s="304" t="str">
        <f>'Исполнение 2015'!B53</f>
        <v xml:space="preserve">федеральный бюджет (субсидии, субвенции, иные межбюджетные трансферты)   </v>
      </c>
      <c r="C46" s="757"/>
      <c r="D46" s="350">
        <f t="shared" ref="D46:E48" si="1">D51+D56</f>
        <v>1294.57</v>
      </c>
      <c r="E46" s="350">
        <f t="shared" si="1"/>
        <v>1294.57</v>
      </c>
      <c r="F46" s="767"/>
      <c r="G46" s="768"/>
      <c r="H46" s="768"/>
      <c r="I46" s="768"/>
      <c r="J46" s="773"/>
      <c r="K46" s="334"/>
    </row>
    <row r="47" spans="1:11" ht="25.5" x14ac:dyDescent="0.2">
      <c r="A47" s="760"/>
      <c r="B47" s="304" t="str">
        <f>'Исполнение 2015'!B54</f>
        <v xml:space="preserve">краевой бюджет (субсидии, субвенции, иные межбюджетные трансферты)                 </v>
      </c>
      <c r="C47" s="757"/>
      <c r="D47" s="350">
        <f t="shared" si="1"/>
        <v>55100</v>
      </c>
      <c r="E47" s="350">
        <f t="shared" si="1"/>
        <v>52294.100000000006</v>
      </c>
      <c r="F47" s="767"/>
      <c r="G47" s="768"/>
      <c r="H47" s="768"/>
      <c r="I47" s="768"/>
      <c r="J47" s="773"/>
      <c r="K47" s="334"/>
    </row>
    <row r="48" spans="1:11" x14ac:dyDescent="0.2">
      <c r="A48" s="760"/>
      <c r="B48" s="304" t="s">
        <v>294</v>
      </c>
      <c r="C48" s="757"/>
      <c r="D48" s="350">
        <f t="shared" si="1"/>
        <v>265.14999999999998</v>
      </c>
      <c r="E48" s="350">
        <f t="shared" si="1"/>
        <v>265.14999999999998</v>
      </c>
      <c r="F48" s="767"/>
      <c r="G48" s="768"/>
      <c r="H48" s="768"/>
      <c r="I48" s="768"/>
      <c r="J48" s="773"/>
      <c r="K48" s="334"/>
    </row>
    <row r="49" spans="1:11" ht="13.5" thickBot="1" x14ac:dyDescent="0.25">
      <c r="A49" s="761"/>
      <c r="B49" s="357" t="str">
        <f>'Исполнение 2015'!B57</f>
        <v xml:space="preserve">иные внебюджетные источники </v>
      </c>
      <c r="C49" s="762"/>
      <c r="D49" s="352">
        <v>0</v>
      </c>
      <c r="E49" s="352">
        <v>0</v>
      </c>
      <c r="F49" s="710"/>
      <c r="G49" s="711"/>
      <c r="H49" s="711"/>
      <c r="I49" s="711"/>
      <c r="J49" s="781"/>
      <c r="K49" s="334"/>
    </row>
    <row r="50" spans="1:11" ht="85.5" customHeight="1" x14ac:dyDescent="0.2">
      <c r="A50" s="754" t="s">
        <v>237</v>
      </c>
      <c r="B50" s="579" t="s">
        <v>489</v>
      </c>
      <c r="C50" s="758" t="s">
        <v>28</v>
      </c>
      <c r="D50" s="344">
        <f>D51+D52+D53+D54</f>
        <v>1559.7199999999998</v>
      </c>
      <c r="E50" s="344">
        <f>E51+E52+E53+E54</f>
        <v>1559.7199999999998</v>
      </c>
      <c r="F50" s="312" t="s">
        <v>297</v>
      </c>
      <c r="G50" s="556" t="s">
        <v>83</v>
      </c>
      <c r="H50" s="556">
        <v>6</v>
      </c>
      <c r="I50" s="561">
        <v>6</v>
      </c>
      <c r="J50" s="705" t="s">
        <v>269</v>
      </c>
      <c r="K50" s="334"/>
    </row>
    <row r="51" spans="1:11" ht="82.5" customHeight="1" x14ac:dyDescent="0.2">
      <c r="A51" s="754"/>
      <c r="B51" s="312" t="s">
        <v>24</v>
      </c>
      <c r="C51" s="758"/>
      <c r="D51" s="350">
        <f>'[1]2017'!$I$102</f>
        <v>1294.57</v>
      </c>
      <c r="E51" s="350">
        <f>'[1]2017'!$J$102</f>
        <v>1294.57</v>
      </c>
      <c r="F51" s="764"/>
      <c r="G51" s="765"/>
      <c r="H51" s="765"/>
      <c r="I51" s="765"/>
      <c r="J51" s="705"/>
      <c r="K51" s="334"/>
    </row>
    <row r="52" spans="1:11" ht="27" customHeight="1" x14ac:dyDescent="0.2">
      <c r="A52" s="754"/>
      <c r="B52" s="312" t="str">
        <f>'Исполнение 2015'!B60</f>
        <v xml:space="preserve">краевой бюджет (субсидии, субвенции, иные межбюджетные трансферты)                 </v>
      </c>
      <c r="C52" s="758"/>
      <c r="D52" s="350">
        <f>'[1]2017'!$I$103</f>
        <v>0</v>
      </c>
      <c r="E52" s="350">
        <v>0</v>
      </c>
      <c r="F52" s="767"/>
      <c r="G52" s="768"/>
      <c r="H52" s="768"/>
      <c r="I52" s="768"/>
      <c r="J52" s="705"/>
      <c r="K52" s="334"/>
    </row>
    <row r="53" spans="1:11" ht="19.5" customHeight="1" x14ac:dyDescent="0.2">
      <c r="A53" s="754"/>
      <c r="B53" s="304" t="s">
        <v>294</v>
      </c>
      <c r="C53" s="758"/>
      <c r="D53" s="350">
        <f>'[1]2017'!$I$104</f>
        <v>265.14999999999998</v>
      </c>
      <c r="E53" s="350">
        <f>'[1]2017'!$J$104</f>
        <v>265.14999999999998</v>
      </c>
      <c r="F53" s="767"/>
      <c r="G53" s="768"/>
      <c r="H53" s="768"/>
      <c r="I53" s="768"/>
      <c r="J53" s="705"/>
      <c r="K53" s="334"/>
    </row>
    <row r="54" spans="1:11" ht="13.5" thickBot="1" x14ac:dyDescent="0.25">
      <c r="A54" s="755"/>
      <c r="B54" s="351" t="str">
        <f>'Исполнение 2015'!B63</f>
        <v xml:space="preserve">иные внебюджетные источники </v>
      </c>
      <c r="C54" s="800"/>
      <c r="D54" s="432">
        <v>0</v>
      </c>
      <c r="E54" s="432">
        <v>0</v>
      </c>
      <c r="F54" s="710"/>
      <c r="G54" s="711"/>
      <c r="H54" s="711"/>
      <c r="I54" s="711"/>
      <c r="J54" s="763"/>
      <c r="K54" s="334"/>
    </row>
    <row r="55" spans="1:11" ht="48" customHeight="1" x14ac:dyDescent="0.2">
      <c r="A55" s="754" t="s">
        <v>238</v>
      </c>
      <c r="B55" s="362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55" s="758" t="s">
        <v>40</v>
      </c>
      <c r="D55" s="344">
        <f>D56+D57+D58+D59</f>
        <v>55100</v>
      </c>
      <c r="E55" s="344">
        <f>E56+E57+E58+E59</f>
        <v>52294.100000000006</v>
      </c>
      <c r="F55" s="565" t="s">
        <v>298</v>
      </c>
      <c r="G55" s="450" t="s">
        <v>79</v>
      </c>
      <c r="H55" s="450">
        <v>7.9</v>
      </c>
      <c r="I55" s="450">
        <v>4.2</v>
      </c>
      <c r="J55" s="705" t="s">
        <v>271</v>
      </c>
      <c r="K55" s="335"/>
    </row>
    <row r="56" spans="1:11" ht="72" customHeight="1" x14ac:dyDescent="0.2">
      <c r="A56" s="754"/>
      <c r="B56" s="312" t="str">
        <f>'Исполнение 2015'!B65</f>
        <v xml:space="preserve">федеральный бюджет (субсидии, субвенции, иные межбюджетные трансферты)   </v>
      </c>
      <c r="C56" s="758"/>
      <c r="D56" s="356">
        <v>0</v>
      </c>
      <c r="E56" s="363">
        <v>0</v>
      </c>
      <c r="F56" s="764"/>
      <c r="G56" s="765"/>
      <c r="H56" s="765"/>
      <c r="I56" s="766"/>
      <c r="J56" s="705"/>
      <c r="K56" s="335"/>
    </row>
    <row r="57" spans="1:11" ht="55.5" customHeight="1" x14ac:dyDescent="0.2">
      <c r="A57" s="784"/>
      <c r="B57" s="312" t="str">
        <f>'Исполнение 2015'!B66</f>
        <v xml:space="preserve">краевой бюджет (субсидии, субвенции, иные межбюджетные трансферты)                 </v>
      </c>
      <c r="C57" s="771"/>
      <c r="D57" s="356">
        <f>'[1]2017'!$I$109</f>
        <v>55100</v>
      </c>
      <c r="E57" s="363">
        <f>'[1]2017'!$J$109</f>
        <v>52294.100000000006</v>
      </c>
      <c r="F57" s="822"/>
      <c r="G57" s="823"/>
      <c r="H57" s="823"/>
      <c r="I57" s="824"/>
      <c r="J57" s="706"/>
      <c r="K57" s="335"/>
    </row>
    <row r="58" spans="1:11" x14ac:dyDescent="0.2">
      <c r="A58" s="754"/>
      <c r="B58" s="304" t="s">
        <v>294</v>
      </c>
      <c r="C58" s="774"/>
      <c r="D58" s="356">
        <f>'[1]2017'!$I$110</f>
        <v>0</v>
      </c>
      <c r="E58" s="363">
        <f>'[1]2017'!$J$110</f>
        <v>0</v>
      </c>
      <c r="F58" s="764"/>
      <c r="G58" s="765"/>
      <c r="H58" s="765"/>
      <c r="I58" s="765"/>
      <c r="J58" s="821"/>
      <c r="K58" s="334"/>
    </row>
    <row r="59" spans="1:11" ht="13.5" thickBot="1" x14ac:dyDescent="0.25">
      <c r="A59" s="755"/>
      <c r="B59" s="351" t="str">
        <f>'Исполнение 2015'!B69</f>
        <v xml:space="preserve">иные внебюджетные источники </v>
      </c>
      <c r="C59" s="800"/>
      <c r="D59" s="365">
        <v>0</v>
      </c>
      <c r="E59" s="454">
        <v>0</v>
      </c>
      <c r="F59" s="710"/>
      <c r="G59" s="711"/>
      <c r="H59" s="711"/>
      <c r="I59" s="711"/>
      <c r="J59" s="712"/>
      <c r="K59" s="334"/>
    </row>
    <row r="60" spans="1:11" ht="36.75" customHeight="1" x14ac:dyDescent="0.2">
      <c r="A60" s="759" t="s">
        <v>239</v>
      </c>
      <c r="B60" s="348" t="str">
        <f>'Исполнение 2015'!B70</f>
        <v>Муниципальная программа "Развитие образования в Находкинском городском округе на 2015 - 2019 годы"</v>
      </c>
      <c r="C60" s="756" t="s">
        <v>94</v>
      </c>
      <c r="D60" s="353">
        <f>D61+D62+D63+D64</f>
        <v>1913457.3820000002</v>
      </c>
      <c r="E60" s="353">
        <f>E61+E62+E63+E64</f>
        <v>1894236.4670000002</v>
      </c>
      <c r="F60" s="305" t="s">
        <v>426</v>
      </c>
      <c r="G60" s="540" t="s">
        <v>79</v>
      </c>
      <c r="H60" s="451">
        <v>75.599999999999994</v>
      </c>
      <c r="I60" s="532">
        <v>76</v>
      </c>
      <c r="J60" s="704" t="s">
        <v>280</v>
      </c>
      <c r="K60" s="333"/>
    </row>
    <row r="61" spans="1:11" ht="38.25" customHeight="1" x14ac:dyDescent="0.2">
      <c r="A61" s="760"/>
      <c r="B61" s="304" t="str">
        <f>'Исполнение 2015'!B71</f>
        <v xml:space="preserve">федеральный бюджет (субсидии, субвенции, иные межбюджетные трансферты)   </v>
      </c>
      <c r="C61" s="757"/>
      <c r="D61" s="350">
        <f>D66+D71+D76+D81+D86+D91</f>
        <v>0</v>
      </c>
      <c r="E61" s="350">
        <f>E66+E71+E76+E86+E91</f>
        <v>0</v>
      </c>
      <c r="F61" s="304" t="s">
        <v>427</v>
      </c>
      <c r="G61" s="541" t="s">
        <v>79</v>
      </c>
      <c r="H61" s="452">
        <v>2.6</v>
      </c>
      <c r="I61" s="533">
        <v>2.68</v>
      </c>
      <c r="J61" s="705"/>
      <c r="K61" s="335"/>
    </row>
    <row r="62" spans="1:11" ht="51" customHeight="1" x14ac:dyDescent="0.2">
      <c r="A62" s="760"/>
      <c r="B62" s="304" t="str">
        <f>'Исполнение 2015'!B72</f>
        <v xml:space="preserve">краевой бюджет (субсидии, субвенции, иные межбюджетные трансферты)                 </v>
      </c>
      <c r="C62" s="757"/>
      <c r="D62" s="350">
        <f>D67+D72+D77+D82+D87+D92</f>
        <v>917844.6</v>
      </c>
      <c r="E62" s="350">
        <f>E67+E72+E77+E82+E87+E92</f>
        <v>910714.82000000007</v>
      </c>
      <c r="F62" s="304" t="s">
        <v>99</v>
      </c>
      <c r="G62" s="541" t="s">
        <v>79</v>
      </c>
      <c r="H62" s="452">
        <v>75.8</v>
      </c>
      <c r="I62" s="533">
        <v>75.8</v>
      </c>
      <c r="J62" s="705"/>
      <c r="K62" s="335"/>
    </row>
    <row r="63" spans="1:11" ht="19.5" customHeight="1" x14ac:dyDescent="0.2">
      <c r="A63" s="760"/>
      <c r="B63" s="304" t="s">
        <v>294</v>
      </c>
      <c r="C63" s="757"/>
      <c r="D63" s="350">
        <f>D68+D73+D78+D88+D93+D83</f>
        <v>893694.18200000003</v>
      </c>
      <c r="E63" s="350">
        <f>E68+E73+E78+E88+E93+E83</f>
        <v>884562.647</v>
      </c>
      <c r="F63" s="764"/>
      <c r="G63" s="765"/>
      <c r="H63" s="765"/>
      <c r="I63" s="765"/>
      <c r="J63" s="705"/>
      <c r="K63" s="385"/>
    </row>
    <row r="64" spans="1:11" ht="13.5" thickBot="1" x14ac:dyDescent="0.25">
      <c r="A64" s="761"/>
      <c r="B64" s="357" t="str">
        <f>'Исполнение 2015'!B75</f>
        <v xml:space="preserve">иные внебюджетные источники </v>
      </c>
      <c r="C64" s="762"/>
      <c r="D64" s="352">
        <f>D69</f>
        <v>101918.6</v>
      </c>
      <c r="E64" s="352">
        <f>E69</f>
        <v>98959</v>
      </c>
      <c r="F64" s="710"/>
      <c r="G64" s="711"/>
      <c r="H64" s="711"/>
      <c r="I64" s="711"/>
      <c r="J64" s="763"/>
      <c r="K64" s="334"/>
    </row>
    <row r="65" spans="1:11" s="220" customFormat="1" ht="66.75" customHeight="1" x14ac:dyDescent="0.2">
      <c r="A65" s="754" t="s">
        <v>240</v>
      </c>
      <c r="B65" s="362" t="str">
        <f>'Исполнение 2015'!B76</f>
        <v>Подпрограмма "Развитие системы дошкольного образования" на 2015 - 2019 годы</v>
      </c>
      <c r="C65" s="758" t="s">
        <v>94</v>
      </c>
      <c r="D65" s="344">
        <f>D66+D67+D68+D69</f>
        <v>818532.31199999992</v>
      </c>
      <c r="E65" s="344">
        <f>E66+E67+E68+E69</f>
        <v>810545.14799999993</v>
      </c>
      <c r="F65" s="546" t="s">
        <v>428</v>
      </c>
      <c r="G65" s="537" t="s">
        <v>79</v>
      </c>
      <c r="H65" s="428">
        <v>77</v>
      </c>
      <c r="I65" s="531">
        <v>76.13</v>
      </c>
      <c r="J65" s="704" t="s">
        <v>273</v>
      </c>
      <c r="K65" s="336"/>
    </row>
    <row r="66" spans="1:11" ht="62.25" customHeight="1" x14ac:dyDescent="0.2">
      <c r="A66" s="754"/>
      <c r="B66" s="304" t="str">
        <f>'Исполнение 2015'!B77</f>
        <v xml:space="preserve">федеральный бюджет (субсидии, субвенции, иные межбюджетные трансферты)   </v>
      </c>
      <c r="C66" s="758"/>
      <c r="D66" s="356">
        <f>'[1]2017'!$I$121</f>
        <v>0</v>
      </c>
      <c r="E66" s="356">
        <v>0</v>
      </c>
      <c r="F66" s="304" t="s">
        <v>429</v>
      </c>
      <c r="G66" s="541" t="s">
        <v>79</v>
      </c>
      <c r="H66" s="428">
        <v>21</v>
      </c>
      <c r="I66" s="531">
        <v>24.86</v>
      </c>
      <c r="J66" s="705"/>
      <c r="K66" s="335"/>
    </row>
    <row r="67" spans="1:11" ht="25.5" x14ac:dyDescent="0.2">
      <c r="A67" s="754"/>
      <c r="B67" s="304" t="str">
        <f>'Исполнение 2015'!B78</f>
        <v xml:space="preserve">краевой бюджет (субсидии, субвенции, иные межбюджетные трансферты)                 </v>
      </c>
      <c r="C67" s="758"/>
      <c r="D67" s="356">
        <f>'[1]2017'!$I$122</f>
        <v>377092.6</v>
      </c>
      <c r="E67" s="356">
        <f>'[1]2017'!$J$122</f>
        <v>372452.62999999995</v>
      </c>
      <c r="F67" s="764"/>
      <c r="G67" s="765"/>
      <c r="H67" s="765"/>
      <c r="I67" s="765"/>
      <c r="J67" s="705"/>
      <c r="K67" s="334"/>
    </row>
    <row r="68" spans="1:11" x14ac:dyDescent="0.2">
      <c r="A68" s="754"/>
      <c r="B68" s="304" t="s">
        <v>294</v>
      </c>
      <c r="C68" s="758"/>
      <c r="D68" s="356">
        <f>'[1]2017'!$I$123</f>
        <v>339521.11199999996</v>
      </c>
      <c r="E68" s="356">
        <f>'[1]2017'!$J$123</f>
        <v>339133.51799999998</v>
      </c>
      <c r="F68" s="767"/>
      <c r="G68" s="768"/>
      <c r="H68" s="768"/>
      <c r="I68" s="768"/>
      <c r="J68" s="705"/>
      <c r="K68" s="334"/>
    </row>
    <row r="69" spans="1:11" ht="13.5" thickBot="1" x14ac:dyDescent="0.25">
      <c r="A69" s="754"/>
      <c r="B69" s="357" t="str">
        <f>B64</f>
        <v xml:space="preserve">иные внебюджетные источники </v>
      </c>
      <c r="C69" s="758"/>
      <c r="D69" s="356">
        <f>'[1]2017'!$I$124</f>
        <v>101918.6</v>
      </c>
      <c r="E69" s="356">
        <f>'[1]2017'!$J$124</f>
        <v>98959</v>
      </c>
      <c r="F69" s="710"/>
      <c r="G69" s="711"/>
      <c r="H69" s="711"/>
      <c r="I69" s="711"/>
      <c r="J69" s="763"/>
      <c r="K69" s="334"/>
    </row>
    <row r="70" spans="1:11" s="221" customFormat="1" ht="75.75" customHeight="1" x14ac:dyDescent="0.2">
      <c r="A70" s="753" t="s">
        <v>241</v>
      </c>
      <c r="B70" s="348" t="str">
        <f>'Исполнение 2015'!B82</f>
        <v>Подпрограмма "Развитие системы общего образования" на 2015 - 2019 годы</v>
      </c>
      <c r="C70" s="770" t="s">
        <v>94</v>
      </c>
      <c r="D70" s="353">
        <f>D71+D72+D73+D74</f>
        <v>853794.65</v>
      </c>
      <c r="E70" s="353">
        <f>E71+E72+E73+E74</f>
        <v>844412.26</v>
      </c>
      <c r="F70" s="545" t="s">
        <v>430</v>
      </c>
      <c r="G70" s="536" t="s">
        <v>79</v>
      </c>
      <c r="H70" s="536">
        <v>11.9</v>
      </c>
      <c r="I70" s="542">
        <v>9.1999999999999993</v>
      </c>
      <c r="J70" s="839" t="s">
        <v>270</v>
      </c>
      <c r="K70" s="335"/>
    </row>
    <row r="71" spans="1:11" s="221" customFormat="1" ht="87.75" customHeight="1" x14ac:dyDescent="0.2">
      <c r="A71" s="754"/>
      <c r="B71" s="312" t="str">
        <f>'Исполнение 2015'!B83</f>
        <v xml:space="preserve">федеральный бюджет (субсидии, субвенции, иные межбюджетные трансферты)   </v>
      </c>
      <c r="C71" s="771"/>
      <c r="D71" s="356">
        <v>0</v>
      </c>
      <c r="E71" s="356">
        <v>0</v>
      </c>
      <c r="F71" s="304" t="s">
        <v>431</v>
      </c>
      <c r="G71" s="541" t="s">
        <v>79</v>
      </c>
      <c r="H71" s="541">
        <v>0.42</v>
      </c>
      <c r="I71" s="541">
        <v>1.18</v>
      </c>
      <c r="J71" s="804"/>
      <c r="K71" s="336"/>
    </row>
    <row r="72" spans="1:11" s="221" customFormat="1" ht="63" customHeight="1" x14ac:dyDescent="0.2">
      <c r="A72" s="754"/>
      <c r="B72" s="312" t="str">
        <f>'Исполнение 2015'!B84</f>
        <v xml:space="preserve">краевой бюджет (субсидии, субвенции, иные межбюджетные трансферты)                 </v>
      </c>
      <c r="C72" s="774" t="s">
        <v>94</v>
      </c>
      <c r="D72" s="356">
        <f>'[1]2017'!$I$135</f>
        <v>540752</v>
      </c>
      <c r="E72" s="356">
        <f>'[1]2017'!$J$135</f>
        <v>538262.19000000006</v>
      </c>
      <c r="F72" s="304" t="s">
        <v>432</v>
      </c>
      <c r="G72" s="541" t="s">
        <v>79</v>
      </c>
      <c r="H72" s="541">
        <v>91.5</v>
      </c>
      <c r="I72" s="541">
        <v>91.5</v>
      </c>
      <c r="J72" s="804"/>
      <c r="K72" s="337"/>
    </row>
    <row r="73" spans="1:11" s="221" customFormat="1" ht="29.25" customHeight="1" x14ac:dyDescent="0.2">
      <c r="A73" s="754"/>
      <c r="B73" s="304" t="s">
        <v>294</v>
      </c>
      <c r="C73" s="771"/>
      <c r="D73" s="356">
        <f>'[1]2017'!$I$136</f>
        <v>313042.65000000002</v>
      </c>
      <c r="E73" s="356">
        <f>'[1]2017'!$J$136</f>
        <v>306150.07</v>
      </c>
      <c r="F73" s="757"/>
      <c r="G73" s="757"/>
      <c r="H73" s="757"/>
      <c r="I73" s="757"/>
      <c r="J73" s="804"/>
      <c r="K73" s="336"/>
    </row>
    <row r="74" spans="1:11" ht="13.5" thickBot="1" x14ac:dyDescent="0.25">
      <c r="A74" s="755"/>
      <c r="B74" s="357" t="str">
        <f>'Исполнение 2015'!B87</f>
        <v xml:space="preserve">иные внебюджетные источники </v>
      </c>
      <c r="C74" s="357"/>
      <c r="D74" s="539">
        <v>0</v>
      </c>
      <c r="E74" s="539">
        <v>0</v>
      </c>
      <c r="F74" s="762"/>
      <c r="G74" s="762"/>
      <c r="H74" s="762"/>
      <c r="I74" s="762"/>
      <c r="J74" s="840"/>
      <c r="K74" s="334"/>
    </row>
    <row r="75" spans="1:11" s="220" customFormat="1" ht="89.25" customHeight="1" x14ac:dyDescent="0.2">
      <c r="A75" s="754" t="s">
        <v>242</v>
      </c>
      <c r="B75" s="362" t="str">
        <f>'Исполнение 2015'!B88</f>
        <v>Подпрограмма "Развитие системы дополнительного образования" на 2015 - 2019 годы</v>
      </c>
      <c r="C75" s="758" t="s">
        <v>94</v>
      </c>
      <c r="D75" s="344">
        <f>D76+D77+D78+D79</f>
        <v>166754.91</v>
      </c>
      <c r="E75" s="344">
        <f>E76+E77+E78+E79</f>
        <v>166375.54399999999</v>
      </c>
      <c r="F75" s="546" t="s">
        <v>106</v>
      </c>
      <c r="G75" s="504" t="s">
        <v>79</v>
      </c>
      <c r="H75" s="505">
        <v>72.5</v>
      </c>
      <c r="I75" s="498">
        <v>72.5</v>
      </c>
      <c r="J75" s="705" t="s">
        <v>271</v>
      </c>
      <c r="K75" s="335"/>
    </row>
    <row r="76" spans="1:11" ht="90.75" customHeight="1" x14ac:dyDescent="0.2">
      <c r="A76" s="754"/>
      <c r="B76" s="304" t="str">
        <f>'Исполнение 2015'!B89</f>
        <v xml:space="preserve">федеральный бюджет (субсидии, субвенции, иные межбюджетные трансферты)   </v>
      </c>
      <c r="C76" s="758"/>
      <c r="D76" s="342">
        <v>0</v>
      </c>
      <c r="E76" s="342">
        <v>0</v>
      </c>
      <c r="F76" s="304" t="s">
        <v>433</v>
      </c>
      <c r="G76" s="541" t="s">
        <v>79</v>
      </c>
      <c r="H76" s="382">
        <v>95.7</v>
      </c>
      <c r="I76" s="509">
        <v>95.7</v>
      </c>
      <c r="J76" s="705"/>
      <c r="K76" s="335"/>
    </row>
    <row r="77" spans="1:11" ht="14.25" customHeight="1" x14ac:dyDescent="0.2">
      <c r="A77" s="754"/>
      <c r="B77" s="304" t="str">
        <f>'Исполнение 2015'!B90</f>
        <v xml:space="preserve">краевой бюджет (субсидии, субвенции, иные межбюджетные трансферты)                 </v>
      </c>
      <c r="C77" s="758"/>
      <c r="D77" s="342">
        <v>0</v>
      </c>
      <c r="E77" s="342">
        <v>0</v>
      </c>
      <c r="F77" s="312" t="s">
        <v>299</v>
      </c>
      <c r="G77" s="537" t="s">
        <v>79</v>
      </c>
      <c r="H77" s="383">
        <v>32.5</v>
      </c>
      <c r="I77" s="498">
        <v>27.6</v>
      </c>
      <c r="J77" s="705"/>
      <c r="K77" s="335"/>
    </row>
    <row r="78" spans="1:11" x14ac:dyDescent="0.2">
      <c r="A78" s="754"/>
      <c r="B78" s="304" t="s">
        <v>294</v>
      </c>
      <c r="C78" s="758"/>
      <c r="D78" s="342">
        <f>'[1]2017'!$I$151</f>
        <v>166754.91</v>
      </c>
      <c r="E78" s="342">
        <f>'[1]2017'!$J$151</f>
        <v>166375.54399999999</v>
      </c>
      <c r="F78" s="764"/>
      <c r="G78" s="765"/>
      <c r="H78" s="765"/>
      <c r="I78" s="765"/>
      <c r="J78" s="705"/>
      <c r="K78" s="334"/>
    </row>
    <row r="79" spans="1:11" ht="13.5" thickBot="1" x14ac:dyDescent="0.25">
      <c r="A79" s="755"/>
      <c r="B79" s="357" t="str">
        <f>'Исполнение 2015'!B93</f>
        <v xml:space="preserve">иные внебюджетные источники </v>
      </c>
      <c r="C79" s="800"/>
      <c r="D79" s="358">
        <v>0</v>
      </c>
      <c r="E79" s="358">
        <v>0</v>
      </c>
      <c r="F79" s="710"/>
      <c r="G79" s="711"/>
      <c r="H79" s="711"/>
      <c r="I79" s="711"/>
      <c r="J79" s="763"/>
      <c r="K79" s="334"/>
    </row>
    <row r="80" spans="1:11" s="220" customFormat="1" ht="58.5" customHeight="1" x14ac:dyDescent="0.2">
      <c r="A80" s="753" t="s">
        <v>243</v>
      </c>
      <c r="B80" s="348" t="str">
        <f>'Исполнение 2015'!B94</f>
        <v>Подпрограмма "Развитие и поддержка педагогических кадров" на 2015 - 2019 годы</v>
      </c>
      <c r="C80" s="770" t="s">
        <v>94</v>
      </c>
      <c r="D80" s="353">
        <f>D81+D82+D83+D84</f>
        <v>1530.6999999999998</v>
      </c>
      <c r="E80" s="353">
        <f>E81+E82+E83+E84</f>
        <v>1530.6999999999998</v>
      </c>
      <c r="F80" s="545" t="s">
        <v>108</v>
      </c>
      <c r="G80" s="359" t="s">
        <v>79</v>
      </c>
      <c r="H80" s="405">
        <v>59</v>
      </c>
      <c r="I80" s="529">
        <v>69</v>
      </c>
      <c r="J80" s="704" t="s">
        <v>273</v>
      </c>
      <c r="K80" s="335"/>
    </row>
    <row r="81" spans="1:11" ht="68.25" customHeight="1" x14ac:dyDescent="0.2">
      <c r="A81" s="754"/>
      <c r="B81" s="312" t="str">
        <f>'Исполнение 2015'!B95</f>
        <v xml:space="preserve">федеральный бюджет (субсидии, субвенции, иные межбюджетные трансферты)   </v>
      </c>
      <c r="C81" s="758"/>
      <c r="D81" s="356">
        <v>0</v>
      </c>
      <c r="E81" s="356">
        <v>0</v>
      </c>
      <c r="F81" s="304" t="s">
        <v>434</v>
      </c>
      <c r="G81" s="541" t="s">
        <v>79</v>
      </c>
      <c r="H81" s="364">
        <v>2.4</v>
      </c>
      <c r="I81" s="530">
        <v>4</v>
      </c>
      <c r="J81" s="705"/>
      <c r="K81" s="336"/>
    </row>
    <row r="82" spans="1:11" ht="78" customHeight="1" x14ac:dyDescent="0.2">
      <c r="A82" s="754"/>
      <c r="B82" s="312" t="str">
        <f>'Исполнение 2015'!B96</f>
        <v xml:space="preserve">краевой бюджет (субсидии, субвенции, иные межбюджетные трансферты)                 </v>
      </c>
      <c r="C82" s="758"/>
      <c r="D82" s="356">
        <v>0</v>
      </c>
      <c r="E82" s="356">
        <v>0</v>
      </c>
      <c r="F82" s="312" t="s">
        <v>435</v>
      </c>
      <c r="G82" s="541" t="s">
        <v>79</v>
      </c>
      <c r="H82" s="364">
        <v>56</v>
      </c>
      <c r="I82" s="530">
        <v>42.4</v>
      </c>
      <c r="J82" s="705"/>
      <c r="K82" s="335"/>
    </row>
    <row r="83" spans="1:11" ht="31.5" customHeight="1" x14ac:dyDescent="0.2">
      <c r="A83" s="754"/>
      <c r="B83" s="304" t="s">
        <v>294</v>
      </c>
      <c r="C83" s="758"/>
      <c r="D83" s="356">
        <f>'[1]2017'!$I$157</f>
        <v>1530.6999999999998</v>
      </c>
      <c r="E83" s="356">
        <f>'[1]2017'!$J$157</f>
        <v>1530.6999999999998</v>
      </c>
      <c r="F83" s="764"/>
      <c r="G83" s="765"/>
      <c r="H83" s="765"/>
      <c r="I83" s="765"/>
      <c r="J83" s="705"/>
      <c r="K83" s="334"/>
    </row>
    <row r="84" spans="1:11" ht="13.5" thickBot="1" x14ac:dyDescent="0.25">
      <c r="A84" s="755"/>
      <c r="B84" s="351" t="str">
        <f>'Исполнение 2015'!B99</f>
        <v xml:space="preserve">иные внебюджетные источники </v>
      </c>
      <c r="C84" s="800"/>
      <c r="D84" s="365">
        <v>0</v>
      </c>
      <c r="E84" s="365">
        <v>0</v>
      </c>
      <c r="F84" s="710"/>
      <c r="G84" s="711"/>
      <c r="H84" s="711"/>
      <c r="I84" s="711"/>
      <c r="J84" s="763"/>
      <c r="K84" s="334"/>
    </row>
    <row r="85" spans="1:11" ht="74.25" customHeight="1" x14ac:dyDescent="0.2">
      <c r="A85" s="753" t="s">
        <v>244</v>
      </c>
      <c r="B85" s="348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85" s="770" t="s">
        <v>300</v>
      </c>
      <c r="D85" s="353">
        <f>D86+D87+D88+D89</f>
        <v>4615</v>
      </c>
      <c r="E85" s="353">
        <f>E86+E87+E88+E89</f>
        <v>4612.29</v>
      </c>
      <c r="F85" s="305" t="s">
        <v>111</v>
      </c>
      <c r="G85" s="540" t="s">
        <v>79</v>
      </c>
      <c r="H85" s="506">
        <v>76.599999999999994</v>
      </c>
      <c r="I85" s="511">
        <v>76.599999999999994</v>
      </c>
      <c r="J85" s="704" t="s">
        <v>269</v>
      </c>
      <c r="K85" s="335"/>
    </row>
    <row r="86" spans="1:11" ht="53.25" customHeight="1" x14ac:dyDescent="0.2">
      <c r="A86" s="754"/>
      <c r="B86" s="312" t="str">
        <f>'Исполнение 2015'!B101</f>
        <v xml:space="preserve">федеральный бюджет (субсидии, субвенции, иные межбюджетные трансферты)   </v>
      </c>
      <c r="C86" s="758"/>
      <c r="D86" s="356">
        <v>0</v>
      </c>
      <c r="E86" s="356">
        <v>0</v>
      </c>
      <c r="F86" s="366" t="s">
        <v>436</v>
      </c>
      <c r="G86" s="544" t="s">
        <v>79</v>
      </c>
      <c r="H86" s="500">
        <v>4.7</v>
      </c>
      <c r="I86" s="499">
        <v>4.7</v>
      </c>
      <c r="J86" s="705"/>
      <c r="K86" s="335"/>
    </row>
    <row r="87" spans="1:11" ht="38.25" customHeight="1" x14ac:dyDescent="0.2">
      <c r="A87" s="784"/>
      <c r="B87" s="312" t="str">
        <f>'Исполнение 2015'!B102</f>
        <v xml:space="preserve">краевой бюджет (субсидии, субвенции, иные межбюджетные трансферты)                 </v>
      </c>
      <c r="C87" s="771"/>
      <c r="D87" s="356">
        <v>0</v>
      </c>
      <c r="E87" s="356">
        <v>0</v>
      </c>
      <c r="F87" s="825"/>
      <c r="G87" s="826"/>
      <c r="H87" s="826"/>
      <c r="I87" s="826"/>
      <c r="J87" s="706"/>
      <c r="K87" s="334"/>
    </row>
    <row r="88" spans="1:11" x14ac:dyDescent="0.2">
      <c r="A88" s="803"/>
      <c r="B88" s="312" t="s">
        <v>294</v>
      </c>
      <c r="C88" s="774"/>
      <c r="D88" s="356">
        <f>'[1]2017'!$I$167</f>
        <v>4615</v>
      </c>
      <c r="E88" s="356">
        <f>'[1]2017'!$J$167</f>
        <v>4612.29</v>
      </c>
      <c r="F88" s="764"/>
      <c r="G88" s="765"/>
      <c r="H88" s="765"/>
      <c r="I88" s="765"/>
      <c r="J88" s="821"/>
      <c r="K88" s="334"/>
    </row>
    <row r="89" spans="1:11" ht="13.5" thickBot="1" x14ac:dyDescent="0.25">
      <c r="A89" s="755"/>
      <c r="B89" s="351" t="str">
        <f>'Исполнение 2015'!B105</f>
        <v xml:space="preserve">иные внебюджетные источники </v>
      </c>
      <c r="C89" s="800"/>
      <c r="D89" s="365">
        <v>0</v>
      </c>
      <c r="E89" s="365">
        <v>0</v>
      </c>
      <c r="F89" s="710"/>
      <c r="G89" s="711"/>
      <c r="H89" s="711"/>
      <c r="I89" s="711"/>
      <c r="J89" s="712"/>
      <c r="K89" s="334"/>
    </row>
    <row r="90" spans="1:11" ht="27" customHeight="1" x14ac:dyDescent="0.2">
      <c r="A90" s="753" t="s">
        <v>245</v>
      </c>
      <c r="B90" s="348" t="str">
        <f>'Исполнение 2015'!B106</f>
        <v>Отдельные мероприятия</v>
      </c>
      <c r="C90" s="770" t="s">
        <v>94</v>
      </c>
      <c r="D90" s="353">
        <f>D91+D92+D93+D94</f>
        <v>68229.81</v>
      </c>
      <c r="E90" s="353">
        <f>E91+E92+E93+E94</f>
        <v>66760.525000000009</v>
      </c>
      <c r="F90" s="801"/>
      <c r="G90" s="802"/>
      <c r="H90" s="802"/>
      <c r="I90" s="818"/>
      <c r="J90" s="819" t="s">
        <v>380</v>
      </c>
      <c r="K90" s="334"/>
    </row>
    <row r="91" spans="1:11" ht="32.25" customHeight="1" x14ac:dyDescent="0.2">
      <c r="A91" s="754"/>
      <c r="B91" s="304" t="str">
        <f>'Исполнение 2015'!B107</f>
        <v xml:space="preserve">федеральный бюджет (субсидии, субвенции, иные межбюджетные трансферты)   </v>
      </c>
      <c r="C91" s="758"/>
      <c r="D91" s="342">
        <v>0</v>
      </c>
      <c r="E91" s="342">
        <v>0</v>
      </c>
      <c r="F91" s="767"/>
      <c r="G91" s="768"/>
      <c r="H91" s="768"/>
      <c r="I91" s="769"/>
      <c r="J91" s="820"/>
      <c r="K91" s="334"/>
    </row>
    <row r="92" spans="1:11" ht="30.75" customHeight="1" x14ac:dyDescent="0.2">
      <c r="A92" s="754"/>
      <c r="B92" s="304" t="str">
        <f>'Исполнение 2015'!B108</f>
        <v xml:space="preserve">краевой бюджет (субсидии, субвенции, иные межбюджетные трансферты)                 </v>
      </c>
      <c r="C92" s="758"/>
      <c r="D92" s="342">
        <v>0</v>
      </c>
      <c r="E92" s="342">
        <v>0</v>
      </c>
      <c r="F92" s="767"/>
      <c r="G92" s="768"/>
      <c r="H92" s="768"/>
      <c r="I92" s="769"/>
      <c r="J92" s="820"/>
      <c r="K92" s="334"/>
    </row>
    <row r="93" spans="1:11" ht="15" customHeight="1" x14ac:dyDescent="0.2">
      <c r="A93" s="754"/>
      <c r="B93" s="304" t="s">
        <v>294</v>
      </c>
      <c r="C93" s="758"/>
      <c r="D93" s="342">
        <f>'[1]2017'!$I$178</f>
        <v>68229.81</v>
      </c>
      <c r="E93" s="342">
        <f>'[1]2017'!$J$178</f>
        <v>66760.525000000009</v>
      </c>
      <c r="F93" s="767"/>
      <c r="G93" s="768"/>
      <c r="H93" s="768"/>
      <c r="I93" s="769"/>
      <c r="J93" s="820"/>
      <c r="K93" s="334"/>
    </row>
    <row r="94" spans="1:11" ht="13.5" thickBot="1" x14ac:dyDescent="0.25">
      <c r="A94" s="755"/>
      <c r="B94" s="357" t="str">
        <f>'Исполнение 2015'!B111</f>
        <v xml:space="preserve">иные внебюджетные источники </v>
      </c>
      <c r="C94" s="800"/>
      <c r="D94" s="358">
        <v>0</v>
      </c>
      <c r="E94" s="358">
        <v>0</v>
      </c>
      <c r="F94" s="710"/>
      <c r="G94" s="711"/>
      <c r="H94" s="711"/>
      <c r="I94" s="772"/>
      <c r="J94" s="712"/>
      <c r="K94" s="334"/>
    </row>
    <row r="95" spans="1:11" ht="64.5" customHeight="1" x14ac:dyDescent="0.2">
      <c r="A95" s="815" t="s">
        <v>246</v>
      </c>
      <c r="B95" s="348" t="str">
        <f>'Исполнение 2015'!B112</f>
        <v>Муниципальная программа "Развитие дорожного хозяйства Находкинского городского округа" на 2015 - 2017 годы</v>
      </c>
      <c r="C95" s="770" t="s">
        <v>304</v>
      </c>
      <c r="D95" s="353">
        <f>D96+D97+D98</f>
        <v>190242.47</v>
      </c>
      <c r="E95" s="353">
        <f>E96+E97+E98</f>
        <v>183140.628</v>
      </c>
      <c r="F95" s="368" t="s">
        <v>164</v>
      </c>
      <c r="G95" s="543" t="s">
        <v>79</v>
      </c>
      <c r="H95" s="369">
        <v>50.7</v>
      </c>
      <c r="I95" s="369">
        <v>504.4</v>
      </c>
      <c r="J95" s="704" t="s">
        <v>405</v>
      </c>
      <c r="K95" s="335"/>
    </row>
    <row r="96" spans="1:11" ht="58.5" customHeight="1" x14ac:dyDescent="0.2">
      <c r="A96" s="816"/>
      <c r="B96" s="312" t="str">
        <f>'Исполнение 2015'!B113</f>
        <v xml:space="preserve">федеральный бюджет (субсидии, субвенции, иные межбюджетные трансферты)   </v>
      </c>
      <c r="C96" s="758"/>
      <c r="D96" s="356">
        <v>0</v>
      </c>
      <c r="E96" s="356">
        <v>0</v>
      </c>
      <c r="F96" s="304" t="s">
        <v>437</v>
      </c>
      <c r="G96" s="541" t="s">
        <v>166</v>
      </c>
      <c r="H96" s="370">
        <v>5</v>
      </c>
      <c r="I96" s="370">
        <v>5</v>
      </c>
      <c r="J96" s="705"/>
      <c r="K96" s="335"/>
    </row>
    <row r="97" spans="1:12" ht="45.75" customHeight="1" x14ac:dyDescent="0.2">
      <c r="A97" s="816"/>
      <c r="B97" s="312" t="str">
        <f>'Исполнение 2015'!B114</f>
        <v xml:space="preserve">краевой бюджет (субсидии, субвенции, иные межбюджетные трансферты)                 </v>
      </c>
      <c r="C97" s="758"/>
      <c r="D97" s="356">
        <v>0</v>
      </c>
      <c r="E97" s="356">
        <v>0</v>
      </c>
      <c r="F97" s="304" t="s">
        <v>167</v>
      </c>
      <c r="G97" s="541" t="s">
        <v>166</v>
      </c>
      <c r="H97" s="370">
        <v>165.7</v>
      </c>
      <c r="I97" s="370">
        <v>166.7</v>
      </c>
      <c r="J97" s="705"/>
      <c r="K97" s="335"/>
    </row>
    <row r="98" spans="1:12" ht="43.5" customHeight="1" x14ac:dyDescent="0.2">
      <c r="A98" s="816"/>
      <c r="B98" s="304" t="s">
        <v>294</v>
      </c>
      <c r="C98" s="758"/>
      <c r="D98" s="356">
        <f>'[1]2017'!$I$196</f>
        <v>190242.47</v>
      </c>
      <c r="E98" s="356">
        <f>'[1]2017'!$J$196</f>
        <v>183140.628</v>
      </c>
      <c r="F98" s="304" t="s">
        <v>168</v>
      </c>
      <c r="G98" s="541" t="s">
        <v>79</v>
      </c>
      <c r="H98" s="370">
        <v>262.5</v>
      </c>
      <c r="I98" s="370">
        <v>265.60000000000002</v>
      </c>
      <c r="J98" s="705"/>
      <c r="K98" s="335"/>
    </row>
    <row r="99" spans="1:12" ht="61.5" customHeight="1" x14ac:dyDescent="0.2">
      <c r="A99" s="816"/>
      <c r="B99" s="304" t="s">
        <v>23</v>
      </c>
      <c r="C99" s="771"/>
      <c r="D99" s="356">
        <v>0</v>
      </c>
      <c r="E99" s="356">
        <v>0</v>
      </c>
      <c r="F99" s="304" t="s">
        <v>169</v>
      </c>
      <c r="G99" s="541" t="s">
        <v>79</v>
      </c>
      <c r="H99" s="370">
        <v>5.19</v>
      </c>
      <c r="I99" s="370">
        <v>41.04</v>
      </c>
      <c r="J99" s="705"/>
      <c r="K99" s="335"/>
    </row>
    <row r="100" spans="1:12" ht="31.5" customHeight="1" x14ac:dyDescent="0.2">
      <c r="A100" s="816"/>
      <c r="B100" s="767"/>
      <c r="C100" s="768"/>
      <c r="D100" s="768"/>
      <c r="E100" s="769"/>
      <c r="F100" s="304" t="s">
        <v>340</v>
      </c>
      <c r="G100" s="541" t="s">
        <v>303</v>
      </c>
      <c r="H100" s="370">
        <v>4</v>
      </c>
      <c r="I100" s="370">
        <v>4</v>
      </c>
      <c r="J100" s="705"/>
      <c r="K100" s="335"/>
    </row>
    <row r="101" spans="1:12" ht="97.5" customHeight="1" thickBot="1" x14ac:dyDescent="0.25">
      <c r="A101" s="817"/>
      <c r="B101" s="710"/>
      <c r="C101" s="711"/>
      <c r="D101" s="711"/>
      <c r="E101" s="772"/>
      <c r="F101" s="357" t="s">
        <v>171</v>
      </c>
      <c r="G101" s="448" t="s">
        <v>79</v>
      </c>
      <c r="H101" s="389">
        <v>9.02</v>
      </c>
      <c r="I101" s="389">
        <v>7.26</v>
      </c>
      <c r="J101" s="763"/>
      <c r="K101" s="335"/>
    </row>
    <row r="102" spans="1:12" ht="72.75" customHeight="1" x14ac:dyDescent="0.2">
      <c r="A102" s="502" t="s">
        <v>247</v>
      </c>
      <c r="B102" s="390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102" s="506" t="s">
        <v>53</v>
      </c>
      <c r="D102" s="353">
        <f>D103+D104+D105</f>
        <v>571837.10800000001</v>
      </c>
      <c r="E102" s="353">
        <f>E103+E104+E105</f>
        <v>403486.90500000003</v>
      </c>
      <c r="F102" s="828"/>
      <c r="G102" s="829"/>
      <c r="H102" s="829"/>
      <c r="I102" s="830"/>
      <c r="J102" s="439" t="s">
        <v>276</v>
      </c>
      <c r="K102" s="338"/>
    </row>
    <row r="103" spans="1:12" ht="25.5" x14ac:dyDescent="0.2">
      <c r="A103" s="803"/>
      <c r="B103" s="312" t="str">
        <f>'Исполнение 2015'!B121</f>
        <v xml:space="preserve">федеральный бюджет (субсидии, субвенции, иные межбюджетные трансферты)   </v>
      </c>
      <c r="C103" s="774"/>
      <c r="D103" s="356">
        <f t="shared" ref="D103:E105" si="2">D109+D114+D119+D124+D129</f>
        <v>102088.753</v>
      </c>
      <c r="E103" s="356">
        <f t="shared" si="2"/>
        <v>101342.79399999999</v>
      </c>
      <c r="F103" s="764"/>
      <c r="G103" s="765"/>
      <c r="H103" s="765"/>
      <c r="I103" s="766"/>
      <c r="J103" s="838"/>
      <c r="K103" s="338"/>
      <c r="L103" s="331"/>
    </row>
    <row r="104" spans="1:12" ht="25.5" x14ac:dyDescent="0.2">
      <c r="A104" s="754"/>
      <c r="B104" s="312" t="str">
        <f>'Исполнение 2015'!B122</f>
        <v xml:space="preserve">краевой бюджет (субсидии,  субвенции, иные межбюджетные трансферты)                 </v>
      </c>
      <c r="C104" s="758"/>
      <c r="D104" s="384">
        <f t="shared" si="2"/>
        <v>337776.29600000003</v>
      </c>
      <c r="E104" s="384">
        <f t="shared" si="2"/>
        <v>203572.27600000001</v>
      </c>
      <c r="F104" s="767"/>
      <c r="G104" s="768"/>
      <c r="H104" s="768"/>
      <c r="I104" s="769"/>
      <c r="J104" s="773"/>
      <c r="K104" s="338"/>
    </row>
    <row r="105" spans="1:12" x14ac:dyDescent="0.2">
      <c r="A105" s="754"/>
      <c r="B105" s="304" t="s">
        <v>294</v>
      </c>
      <c r="C105" s="758"/>
      <c r="D105" s="384">
        <f t="shared" si="2"/>
        <v>131972.05900000001</v>
      </c>
      <c r="E105" s="384">
        <f t="shared" si="2"/>
        <v>98571.834999999992</v>
      </c>
      <c r="F105" s="767"/>
      <c r="G105" s="768"/>
      <c r="H105" s="768"/>
      <c r="I105" s="769"/>
      <c r="J105" s="773"/>
      <c r="K105" s="338"/>
    </row>
    <row r="106" spans="1:12" ht="21.75" hidden="1" customHeight="1" x14ac:dyDescent="0.2">
      <c r="A106" s="754"/>
      <c r="B106" s="312"/>
      <c r="C106" s="758"/>
      <c r="D106" s="384"/>
      <c r="E106" s="384"/>
      <c r="F106" s="767"/>
      <c r="G106" s="768"/>
      <c r="H106" s="768"/>
      <c r="I106" s="769"/>
      <c r="J106" s="773"/>
    </row>
    <row r="107" spans="1:12" ht="13.5" thickBot="1" x14ac:dyDescent="0.25">
      <c r="A107" s="755"/>
      <c r="B107" s="351" t="str">
        <f>'Исполнение 2015'!B125</f>
        <v xml:space="preserve">иные внебюджетные источники </v>
      </c>
      <c r="C107" s="800"/>
      <c r="D107" s="358">
        <f>D117+D122+D127</f>
        <v>0</v>
      </c>
      <c r="E107" s="358">
        <f>E117+E122+E127</f>
        <v>0</v>
      </c>
      <c r="F107" s="710"/>
      <c r="G107" s="711"/>
      <c r="H107" s="711"/>
      <c r="I107" s="772"/>
      <c r="J107" s="781"/>
    </row>
    <row r="108" spans="1:12" ht="39.75" customHeight="1" x14ac:dyDescent="0.2">
      <c r="A108" s="754" t="s">
        <v>249</v>
      </c>
      <c r="B108" s="362" t="str">
        <f>'Исполнение 2015'!B126</f>
        <v>Подпрограмма "Стимулирование развития жилищного строительства на территории Находкинского городского округа на 2015 - 2017 годы и на период до 2020 года"</v>
      </c>
      <c r="C108" s="770" t="s">
        <v>53</v>
      </c>
      <c r="D108" s="371">
        <f>D109+D110+D111</f>
        <v>0</v>
      </c>
      <c r="E108" s="371">
        <f>E109+E110+E111</f>
        <v>0</v>
      </c>
      <c r="F108" s="312" t="s">
        <v>186</v>
      </c>
      <c r="G108" s="538" t="s">
        <v>438</v>
      </c>
      <c r="H108" s="383">
        <v>43.1</v>
      </c>
      <c r="I108" s="308">
        <v>32.5</v>
      </c>
      <c r="J108" s="705" t="s">
        <v>382</v>
      </c>
    </row>
    <row r="109" spans="1:12" ht="30" customHeight="1" x14ac:dyDescent="0.2">
      <c r="A109" s="754"/>
      <c r="B109" s="312" t="str">
        <f>'Исполнение 2015'!B127</f>
        <v xml:space="preserve">федеральный бюджет (субсидии, субвенции, иные межбюджетные трансферты)   </v>
      </c>
      <c r="C109" s="758"/>
      <c r="D109" s="342">
        <f>'[1]2017'!$I$213</f>
        <v>0</v>
      </c>
      <c r="E109" s="384">
        <f>'[1]2017'!$J$213</f>
        <v>0</v>
      </c>
      <c r="F109" s="312" t="s">
        <v>188</v>
      </c>
      <c r="G109" s="538" t="s">
        <v>438</v>
      </c>
      <c r="H109" s="383">
        <v>22.5</v>
      </c>
      <c r="I109" s="308">
        <v>13.3</v>
      </c>
      <c r="J109" s="705"/>
    </row>
    <row r="110" spans="1:12" ht="28.5" customHeight="1" x14ac:dyDescent="0.2">
      <c r="A110" s="754"/>
      <c r="B110" s="312" t="str">
        <f>'Исполнение 2015'!B128</f>
        <v xml:space="preserve">краевой бюджет (субсидии, субвенции, иные межбюджетные трансферты)                 </v>
      </c>
      <c r="C110" s="758"/>
      <c r="D110" s="384">
        <f>'[1]2017'!$I$214</f>
        <v>0</v>
      </c>
      <c r="E110" s="384">
        <f>'[1]2017'!$J$214</f>
        <v>0</v>
      </c>
      <c r="F110" s="312" t="s">
        <v>189</v>
      </c>
      <c r="G110" s="538" t="s">
        <v>438</v>
      </c>
      <c r="H110" s="383">
        <v>20.6</v>
      </c>
      <c r="I110" s="308">
        <v>19.2</v>
      </c>
      <c r="J110" s="705"/>
    </row>
    <row r="111" spans="1:12" ht="28.5" customHeight="1" x14ac:dyDescent="0.2">
      <c r="A111" s="754"/>
      <c r="B111" s="304" t="s">
        <v>294</v>
      </c>
      <c r="C111" s="758"/>
      <c r="D111" s="384">
        <f>'[1]2017'!$I$215</f>
        <v>0</v>
      </c>
      <c r="E111" s="384">
        <f>'[1]2017'!$J$215</f>
        <v>0</v>
      </c>
      <c r="F111" s="312" t="s">
        <v>190</v>
      </c>
      <c r="G111" s="538" t="s">
        <v>79</v>
      </c>
      <c r="H111" s="383">
        <v>52.2</v>
      </c>
      <c r="I111" s="308">
        <v>40.9</v>
      </c>
      <c r="J111" s="705"/>
    </row>
    <row r="112" spans="1:12" ht="27.75" customHeight="1" thickBot="1" x14ac:dyDescent="0.25">
      <c r="A112" s="754"/>
      <c r="B112" s="351" t="s">
        <v>23</v>
      </c>
      <c r="C112" s="800"/>
      <c r="D112" s="342">
        <v>0</v>
      </c>
      <c r="E112" s="342">
        <v>0</v>
      </c>
      <c r="F112" s="312" t="s">
        <v>191</v>
      </c>
      <c r="G112" s="538" t="s">
        <v>79</v>
      </c>
      <c r="H112" s="383">
        <v>47.8</v>
      </c>
      <c r="I112" s="308">
        <v>59.1</v>
      </c>
      <c r="J112" s="706"/>
    </row>
    <row r="113" spans="1:11" ht="42" customHeight="1" x14ac:dyDescent="0.2">
      <c r="A113" s="753" t="s">
        <v>250</v>
      </c>
      <c r="B113" s="348" t="s">
        <v>341</v>
      </c>
      <c r="C113" s="758" t="s">
        <v>51</v>
      </c>
      <c r="D113" s="353">
        <f>D114+D115+D116</f>
        <v>21096.86</v>
      </c>
      <c r="E113" s="353">
        <f>E114+E115+E116</f>
        <v>20721.853999999999</v>
      </c>
      <c r="F113" s="305" t="s">
        <v>192</v>
      </c>
      <c r="G113" s="306" t="s">
        <v>193</v>
      </c>
      <c r="H113" s="381">
        <v>40</v>
      </c>
      <c r="I113" s="372">
        <v>23</v>
      </c>
      <c r="J113" s="704" t="s">
        <v>383</v>
      </c>
    </row>
    <row r="114" spans="1:11" ht="25.5" x14ac:dyDescent="0.2">
      <c r="A114" s="754"/>
      <c r="B114" s="312" t="str">
        <f>'Исполнение 2015'!B133</f>
        <v xml:space="preserve">федеральный бюджет (субсидии, субвенции, иные межбюджетные трансферты)   </v>
      </c>
      <c r="C114" s="758"/>
      <c r="D114" s="356">
        <f>'[1]2017'!$I$234</f>
        <v>4379.32</v>
      </c>
      <c r="E114" s="356">
        <f>'[1]2017'!$J$234</f>
        <v>4379.32</v>
      </c>
      <c r="F114" s="764"/>
      <c r="G114" s="765"/>
      <c r="H114" s="765"/>
      <c r="I114" s="766"/>
      <c r="J114" s="705"/>
      <c r="K114" s="338"/>
    </row>
    <row r="115" spans="1:11" ht="25.5" x14ac:dyDescent="0.2">
      <c r="A115" s="754"/>
      <c r="B115" s="312" t="str">
        <f>'Исполнение 2015'!B134</f>
        <v xml:space="preserve">краевой бюджет (субсидии, субвенции, иные межбюджетные трансферты)                 </v>
      </c>
      <c r="C115" s="758"/>
      <c r="D115" s="356">
        <f>'[1]2017'!$I$235</f>
        <v>6717.54</v>
      </c>
      <c r="E115" s="356">
        <f>'[1]2017'!$J$235</f>
        <v>6520.29</v>
      </c>
      <c r="F115" s="767"/>
      <c r="G115" s="768"/>
      <c r="H115" s="768"/>
      <c r="I115" s="769"/>
      <c r="J115" s="705"/>
      <c r="K115" s="338"/>
    </row>
    <row r="116" spans="1:11" x14ac:dyDescent="0.2">
      <c r="A116" s="754"/>
      <c r="B116" s="304" t="s">
        <v>294</v>
      </c>
      <c r="C116" s="758"/>
      <c r="D116" s="356">
        <f>'[1]2017'!$I$236</f>
        <v>10000</v>
      </c>
      <c r="E116" s="356">
        <f>'[1]2017'!$J$236</f>
        <v>9822.2440000000006</v>
      </c>
      <c r="F116" s="767"/>
      <c r="G116" s="768"/>
      <c r="H116" s="768"/>
      <c r="I116" s="769"/>
      <c r="J116" s="705"/>
      <c r="K116" s="338"/>
    </row>
    <row r="117" spans="1:11" ht="13.5" thickBot="1" x14ac:dyDescent="0.25">
      <c r="A117" s="755"/>
      <c r="B117" s="351" t="str">
        <f>'Исполнение 2015'!B137</f>
        <v xml:space="preserve">иные внебюджетные источники </v>
      </c>
      <c r="C117" s="800"/>
      <c r="D117" s="365">
        <v>0</v>
      </c>
      <c r="E117" s="365">
        <v>0</v>
      </c>
      <c r="F117" s="710"/>
      <c r="G117" s="711"/>
      <c r="H117" s="711"/>
      <c r="I117" s="772"/>
      <c r="J117" s="763"/>
    </row>
    <row r="118" spans="1:11" ht="49.5" customHeight="1" x14ac:dyDescent="0.2">
      <c r="A118" s="753" t="s">
        <v>251</v>
      </c>
      <c r="B118" s="348" t="s">
        <v>342</v>
      </c>
      <c r="C118" s="770" t="s">
        <v>53</v>
      </c>
      <c r="D118" s="353">
        <f>D119+D120+D121</f>
        <v>10339</v>
      </c>
      <c r="E118" s="353">
        <f>E119+E120+E121</f>
        <v>5047.24</v>
      </c>
      <c r="F118" s="305" t="s">
        <v>345</v>
      </c>
      <c r="G118" s="536" t="s">
        <v>83</v>
      </c>
      <c r="H118" s="381">
        <v>2</v>
      </c>
      <c r="I118" s="372">
        <v>1</v>
      </c>
      <c r="J118" s="704" t="s">
        <v>384</v>
      </c>
    </row>
    <row r="119" spans="1:11" ht="41.25" customHeight="1" x14ac:dyDescent="0.2">
      <c r="A119" s="754"/>
      <c r="B119" s="312" t="str">
        <f>'Исполнение 2015'!B139</f>
        <v xml:space="preserve">федеральный бюджет (субсидии, субвенции, иные межбюджетные трансферты)   </v>
      </c>
      <c r="C119" s="758"/>
      <c r="D119" s="342">
        <f>'[1]2017'!$I$248</f>
        <v>0</v>
      </c>
      <c r="E119" s="342">
        <v>0</v>
      </c>
      <c r="F119" s="304" t="s">
        <v>346</v>
      </c>
      <c r="G119" s="541" t="s">
        <v>83</v>
      </c>
      <c r="H119" s="382">
        <v>2</v>
      </c>
      <c r="I119" s="430">
        <v>0</v>
      </c>
      <c r="J119" s="705"/>
    </row>
    <row r="120" spans="1:11" ht="39.75" customHeight="1" x14ac:dyDescent="0.2">
      <c r="A120" s="754"/>
      <c r="B120" s="312" t="str">
        <f>'Исполнение 2015'!B140</f>
        <v xml:space="preserve">краевой бюджет (субсидии, субвенции, иные межбюджетные трансферты)                 </v>
      </c>
      <c r="C120" s="758"/>
      <c r="D120" s="342">
        <f>'[1]2017'!$I$249</f>
        <v>2000</v>
      </c>
      <c r="E120" s="342">
        <f>'[1]2017'!$J$249</f>
        <v>0</v>
      </c>
      <c r="F120" s="304" t="s">
        <v>347</v>
      </c>
      <c r="G120" s="541" t="s">
        <v>83</v>
      </c>
      <c r="H120" s="382">
        <v>3</v>
      </c>
      <c r="I120" s="430">
        <v>0</v>
      </c>
      <c r="J120" s="705"/>
    </row>
    <row r="121" spans="1:11" ht="25.5" customHeight="1" x14ac:dyDescent="0.2">
      <c r="A121" s="754"/>
      <c r="B121" s="304" t="s">
        <v>294</v>
      </c>
      <c r="C121" s="758"/>
      <c r="D121" s="342">
        <f>'[1]2017'!$I$250</f>
        <v>8339</v>
      </c>
      <c r="E121" s="342">
        <f>'[1]2017'!$J$250</f>
        <v>5047.24</v>
      </c>
      <c r="F121" s="304" t="s">
        <v>194</v>
      </c>
      <c r="G121" s="538" t="s">
        <v>83</v>
      </c>
      <c r="H121" s="382">
        <v>277</v>
      </c>
      <c r="I121" s="430">
        <v>0</v>
      </c>
      <c r="J121" s="705"/>
    </row>
    <row r="122" spans="1:11" ht="13.5" thickBot="1" x14ac:dyDescent="0.25">
      <c r="A122" s="755"/>
      <c r="B122" s="351" t="str">
        <f>'Исполнение 2015'!B143</f>
        <v xml:space="preserve">иные внебюджетные источники </v>
      </c>
      <c r="C122" s="800"/>
      <c r="D122" s="358">
        <v>0</v>
      </c>
      <c r="E122" s="358">
        <v>0</v>
      </c>
      <c r="F122" s="710"/>
      <c r="G122" s="711"/>
      <c r="H122" s="711"/>
      <c r="I122" s="772"/>
      <c r="J122" s="763"/>
    </row>
    <row r="123" spans="1:11" ht="72.75" customHeight="1" x14ac:dyDescent="0.2">
      <c r="A123" s="753" t="s">
        <v>252</v>
      </c>
      <c r="B123" s="348" t="s">
        <v>416</v>
      </c>
      <c r="C123" s="770" t="s">
        <v>45</v>
      </c>
      <c r="D123" s="349">
        <f>D124+D125+D126</f>
        <v>167749.69</v>
      </c>
      <c r="E123" s="349">
        <f>E124+E125+E126</f>
        <v>164677.52799999999</v>
      </c>
      <c r="F123" s="545" t="s">
        <v>439</v>
      </c>
      <c r="G123" s="536" t="s">
        <v>131</v>
      </c>
      <c r="H123" s="379">
        <v>97</v>
      </c>
      <c r="I123" s="359">
        <v>400</v>
      </c>
      <c r="J123" s="704" t="s">
        <v>380</v>
      </c>
    </row>
    <row r="124" spans="1:11" ht="25.5" x14ac:dyDescent="0.2">
      <c r="A124" s="784"/>
      <c r="B124" s="312" t="str">
        <f>'Исполнение 2015'!B145</f>
        <v xml:space="preserve">федеральный бюджет (субсидии, субвенции, иные межбюджетные трансферты)   </v>
      </c>
      <c r="C124" s="771"/>
      <c r="D124" s="342">
        <f>'[1]2017'!$I$269</f>
        <v>97709.433000000005</v>
      </c>
      <c r="E124" s="342">
        <f>'[1]2017'!$J$269</f>
        <v>96963.474000000002</v>
      </c>
      <c r="F124" s="304" t="s">
        <v>440</v>
      </c>
      <c r="G124" s="541" t="s">
        <v>83</v>
      </c>
      <c r="H124" s="382">
        <v>51</v>
      </c>
      <c r="I124" s="341">
        <v>190</v>
      </c>
      <c r="J124" s="706"/>
      <c r="K124" s="338"/>
    </row>
    <row r="125" spans="1:11" ht="25.5" x14ac:dyDescent="0.2">
      <c r="A125" s="803"/>
      <c r="B125" s="312" t="str">
        <f>'Исполнение 2015'!B146</f>
        <v xml:space="preserve">краевой бюджет (субсидии, субвенции, иные межбюджетные трансферты)                 </v>
      </c>
      <c r="C125" s="774"/>
      <c r="D125" s="342">
        <f>'[1]2017'!$I$270</f>
        <v>26740.73</v>
      </c>
      <c r="E125" s="342">
        <f>'[1]2017'!$J$270</f>
        <v>26619.758999999998</v>
      </c>
      <c r="F125" s="546" t="s">
        <v>441</v>
      </c>
      <c r="G125" s="541" t="s">
        <v>148</v>
      </c>
      <c r="H125" s="380">
        <v>2152.5</v>
      </c>
      <c r="I125" s="497">
        <v>8630.5499999999993</v>
      </c>
      <c r="J125" s="813"/>
    </row>
    <row r="126" spans="1:11" x14ac:dyDescent="0.2">
      <c r="A126" s="754"/>
      <c r="B126" s="304" t="s">
        <v>294</v>
      </c>
      <c r="C126" s="758"/>
      <c r="D126" s="342">
        <f>'[1]2017'!$I$271</f>
        <v>43299.527000000002</v>
      </c>
      <c r="E126" s="342">
        <f>'[1]2017'!$J$271</f>
        <v>41094.294999999998</v>
      </c>
      <c r="F126" s="764"/>
      <c r="G126" s="765"/>
      <c r="H126" s="765"/>
      <c r="I126" s="765"/>
      <c r="J126" s="705"/>
    </row>
    <row r="127" spans="1:11" ht="13.5" thickBot="1" x14ac:dyDescent="0.25">
      <c r="A127" s="755"/>
      <c r="B127" s="354" t="str">
        <f>'Исполнение 2015'!B149</f>
        <v xml:space="preserve">иные внебюджетные источники </v>
      </c>
      <c r="C127" s="800"/>
      <c r="D127" s="360">
        <v>0</v>
      </c>
      <c r="E127" s="360">
        <v>0</v>
      </c>
      <c r="F127" s="710"/>
      <c r="G127" s="711"/>
      <c r="H127" s="711"/>
      <c r="I127" s="711"/>
      <c r="J127" s="763"/>
    </row>
    <row r="128" spans="1:11" ht="63.75" customHeight="1" x14ac:dyDescent="0.2">
      <c r="A128" s="753" t="s">
        <v>348</v>
      </c>
      <c r="B128" s="393" t="s">
        <v>417</v>
      </c>
      <c r="C128" s="756" t="s">
        <v>45</v>
      </c>
      <c r="D128" s="353">
        <f>D129+D130+D131+D132</f>
        <v>372651.55800000002</v>
      </c>
      <c r="E128" s="353">
        <f>E129+E130+E131+E132</f>
        <v>213040.283</v>
      </c>
      <c r="F128" s="801"/>
      <c r="G128" s="802"/>
      <c r="H128" s="802"/>
      <c r="I128" s="802"/>
      <c r="J128" s="785" t="s">
        <v>384</v>
      </c>
    </row>
    <row r="129" spans="1:11" ht="25.5" x14ac:dyDescent="0.2">
      <c r="A129" s="754"/>
      <c r="B129" s="347" t="s">
        <v>24</v>
      </c>
      <c r="C129" s="757"/>
      <c r="D129" s="513">
        <v>0</v>
      </c>
      <c r="E129" s="513">
        <v>0</v>
      </c>
      <c r="F129" s="767"/>
      <c r="G129" s="768"/>
      <c r="H129" s="768"/>
      <c r="I129" s="768"/>
      <c r="J129" s="773"/>
    </row>
    <row r="130" spans="1:11" ht="25.5" x14ac:dyDescent="0.2">
      <c r="A130" s="754"/>
      <c r="B130" s="347" t="s">
        <v>349</v>
      </c>
      <c r="C130" s="757"/>
      <c r="D130" s="513">
        <f>'[1]2017'!$I$279</f>
        <v>302318.02600000001</v>
      </c>
      <c r="E130" s="513">
        <f>'[1]2017'!$J$279</f>
        <v>170432.22700000001</v>
      </c>
      <c r="F130" s="767"/>
      <c r="G130" s="768"/>
      <c r="H130" s="768"/>
      <c r="I130" s="768"/>
      <c r="J130" s="773"/>
    </row>
    <row r="131" spans="1:11" x14ac:dyDescent="0.2">
      <c r="A131" s="754"/>
      <c r="B131" s="347" t="s">
        <v>294</v>
      </c>
      <c r="C131" s="757"/>
      <c r="D131" s="513">
        <f>'[1]2017'!$I$280</f>
        <v>70333.532000000007</v>
      </c>
      <c r="E131" s="513">
        <f>'[1]2017'!$J$280</f>
        <v>42608.055999999997</v>
      </c>
      <c r="F131" s="767"/>
      <c r="G131" s="768"/>
      <c r="H131" s="768"/>
      <c r="I131" s="768"/>
      <c r="J131" s="773"/>
    </row>
    <row r="132" spans="1:11" ht="13.5" thickBot="1" x14ac:dyDescent="0.25">
      <c r="A132" s="755"/>
      <c r="B132" s="394" t="s">
        <v>23</v>
      </c>
      <c r="C132" s="762"/>
      <c r="D132" s="501">
        <v>0</v>
      </c>
      <c r="E132" s="501">
        <v>0</v>
      </c>
      <c r="F132" s="710"/>
      <c r="G132" s="711"/>
      <c r="H132" s="711"/>
      <c r="I132" s="711"/>
      <c r="J132" s="781"/>
    </row>
    <row r="133" spans="1:11" ht="42" customHeight="1" x14ac:dyDescent="0.2">
      <c r="A133" s="754" t="s">
        <v>248</v>
      </c>
      <c r="B133" s="362" t="s">
        <v>423</v>
      </c>
      <c r="C133" s="758" t="s">
        <v>45</v>
      </c>
      <c r="D133" s="344">
        <f>D135+D136</f>
        <v>225621.272</v>
      </c>
      <c r="E133" s="344">
        <f>E135+E136</f>
        <v>220966.06000000003</v>
      </c>
      <c r="F133" s="793"/>
      <c r="G133" s="794"/>
      <c r="H133" s="794"/>
      <c r="I133" s="795"/>
      <c r="J133" s="773" t="s">
        <v>404</v>
      </c>
    </row>
    <row r="134" spans="1:11" ht="25.5" x14ac:dyDescent="0.2">
      <c r="A134" s="754"/>
      <c r="B134" s="312" t="str">
        <f>'Исполнение 2015'!B151</f>
        <v xml:space="preserve">федеральный бюджет (субсидии, субвенции, иные межбюджетные трансферты)   </v>
      </c>
      <c r="C134" s="758"/>
      <c r="D134" s="342">
        <f t="shared" ref="D134:E136" si="3">D139+D144+D155+D160+D171</f>
        <v>0</v>
      </c>
      <c r="E134" s="342">
        <f t="shared" si="3"/>
        <v>0</v>
      </c>
      <c r="F134" s="793"/>
      <c r="G134" s="794"/>
      <c r="H134" s="794"/>
      <c r="I134" s="795"/>
      <c r="J134" s="773"/>
    </row>
    <row r="135" spans="1:11" ht="25.5" x14ac:dyDescent="0.2">
      <c r="A135" s="754"/>
      <c r="B135" s="312" t="str">
        <f>'Исполнение 2015'!B152</f>
        <v xml:space="preserve">краевой бюджет (субсидии, субвенции, иные межбюджетные трансферты)                 </v>
      </c>
      <c r="C135" s="758"/>
      <c r="D135" s="384">
        <f t="shared" si="3"/>
        <v>38216</v>
      </c>
      <c r="E135" s="384">
        <f t="shared" si="3"/>
        <v>38216</v>
      </c>
      <c r="F135" s="793"/>
      <c r="G135" s="794"/>
      <c r="H135" s="794"/>
      <c r="I135" s="795"/>
      <c r="J135" s="773"/>
    </row>
    <row r="136" spans="1:11" x14ac:dyDescent="0.2">
      <c r="A136" s="754"/>
      <c r="B136" s="304" t="s">
        <v>294</v>
      </c>
      <c r="C136" s="758"/>
      <c r="D136" s="384">
        <f t="shared" si="3"/>
        <v>187405.272</v>
      </c>
      <c r="E136" s="384">
        <f t="shared" si="3"/>
        <v>182750.06000000003</v>
      </c>
      <c r="F136" s="793"/>
      <c r="G136" s="794"/>
      <c r="H136" s="794"/>
      <c r="I136" s="795"/>
      <c r="J136" s="773"/>
    </row>
    <row r="137" spans="1:11" ht="13.5" thickBot="1" x14ac:dyDescent="0.25">
      <c r="A137" s="755"/>
      <c r="B137" s="351" t="str">
        <f>'Исполнение 2015'!B155</f>
        <v xml:space="preserve">иные внебюджетные источники </v>
      </c>
      <c r="C137" s="800"/>
      <c r="D137" s="356">
        <v>0</v>
      </c>
      <c r="E137" s="356">
        <v>0</v>
      </c>
      <c r="F137" s="796"/>
      <c r="G137" s="797"/>
      <c r="H137" s="797"/>
      <c r="I137" s="798"/>
      <c r="J137" s="781"/>
    </row>
    <row r="138" spans="1:11" ht="41.25" customHeight="1" x14ac:dyDescent="0.2">
      <c r="A138" s="753" t="s">
        <v>253</v>
      </c>
      <c r="B138" s="348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138" s="770" t="s">
        <v>45</v>
      </c>
      <c r="D138" s="349">
        <f>D139+D140+D141</f>
        <v>84371.76999999999</v>
      </c>
      <c r="E138" s="349">
        <f>E139+E140+E141</f>
        <v>84371.25</v>
      </c>
      <c r="F138" s="305" t="s">
        <v>442</v>
      </c>
      <c r="G138" s="306" t="s">
        <v>83</v>
      </c>
      <c r="H138" s="381">
        <v>67</v>
      </c>
      <c r="I138" s="372">
        <v>71</v>
      </c>
      <c r="J138" s="704" t="s">
        <v>269</v>
      </c>
      <c r="K138" s="429"/>
    </row>
    <row r="139" spans="1:11" ht="25.5" x14ac:dyDescent="0.2">
      <c r="A139" s="754"/>
      <c r="B139" s="312" t="str">
        <f>'Исполнение 2015'!B157</f>
        <v xml:space="preserve">федеральный бюджет (субсидии, субвенции, иные межбюджетные трансферты)   </v>
      </c>
      <c r="C139" s="758"/>
      <c r="D139" s="342">
        <f>'[1]2017'!$I$296</f>
        <v>0</v>
      </c>
      <c r="E139" s="342">
        <v>0</v>
      </c>
      <c r="F139" s="764"/>
      <c r="G139" s="765"/>
      <c r="H139" s="765"/>
      <c r="I139" s="765"/>
      <c r="J139" s="705"/>
    </row>
    <row r="140" spans="1:11" ht="25.5" x14ac:dyDescent="0.2">
      <c r="A140" s="754"/>
      <c r="B140" s="354" t="str">
        <f>'Исполнение 2015'!B158</f>
        <v xml:space="preserve">краевой бюджет (субсидии, субвенции, иные межбюджетные трансферты)                 </v>
      </c>
      <c r="C140" s="758"/>
      <c r="D140" s="342">
        <f>'[1]2017'!$I$297</f>
        <v>38216</v>
      </c>
      <c r="E140" s="384">
        <f>'[1]2017'!$J$297</f>
        <v>38216</v>
      </c>
      <c r="F140" s="767"/>
      <c r="G140" s="768"/>
      <c r="H140" s="768"/>
      <c r="I140" s="768"/>
      <c r="J140" s="705"/>
    </row>
    <row r="141" spans="1:11" x14ac:dyDescent="0.2">
      <c r="A141" s="754"/>
      <c r="B141" s="304" t="s">
        <v>294</v>
      </c>
      <c r="C141" s="758"/>
      <c r="D141" s="384">
        <f>'[1]2017'!$I$298</f>
        <v>46155.77</v>
      </c>
      <c r="E141" s="342">
        <f>'[1]2017'!$J$298</f>
        <v>46155.25</v>
      </c>
      <c r="F141" s="767"/>
      <c r="G141" s="768"/>
      <c r="H141" s="768"/>
      <c r="I141" s="768"/>
      <c r="J141" s="705"/>
    </row>
    <row r="142" spans="1:11" ht="13.5" thickBot="1" x14ac:dyDescent="0.25">
      <c r="A142" s="754"/>
      <c r="B142" s="354" t="str">
        <f>'Исполнение 2015'!B161</f>
        <v xml:space="preserve">иные внебюджетные источники </v>
      </c>
      <c r="C142" s="758"/>
      <c r="D142" s="360">
        <v>0</v>
      </c>
      <c r="E142" s="360">
        <v>0</v>
      </c>
      <c r="F142" s="710"/>
      <c r="G142" s="711"/>
      <c r="H142" s="711"/>
      <c r="I142" s="711"/>
      <c r="J142" s="763"/>
    </row>
    <row r="143" spans="1:11" ht="66" customHeight="1" x14ac:dyDescent="0.2">
      <c r="A143" s="753" t="s">
        <v>255</v>
      </c>
      <c r="B143" s="348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143" s="506" t="s">
        <v>45</v>
      </c>
      <c r="D143" s="353">
        <f>D144+D145+D146</f>
        <v>59172.296000000002</v>
      </c>
      <c r="E143" s="353">
        <f>E144+E145+E146</f>
        <v>58383.209000000003</v>
      </c>
      <c r="F143" s="373" t="s">
        <v>203</v>
      </c>
      <c r="G143" s="306" t="s">
        <v>83</v>
      </c>
      <c r="H143" s="381">
        <v>70</v>
      </c>
      <c r="I143" s="306">
        <v>70</v>
      </c>
      <c r="J143" s="704" t="s">
        <v>408</v>
      </c>
      <c r="K143" s="429"/>
    </row>
    <row r="144" spans="1:11" ht="50.25" customHeight="1" x14ac:dyDescent="0.2">
      <c r="A144" s="754"/>
      <c r="B144" s="304" t="str">
        <f>'Исполнение 2015'!B163</f>
        <v xml:space="preserve">федеральный бюджет (субсидии, субвенции, иные межбюджетные трансферты)   </v>
      </c>
      <c r="C144" s="312"/>
      <c r="D144" s="342">
        <f>'[1]2017'!$I$288</f>
        <v>0</v>
      </c>
      <c r="E144" s="342">
        <f>'[1]2017'!$J$288</f>
        <v>0</v>
      </c>
      <c r="F144" s="290" t="s">
        <v>204</v>
      </c>
      <c r="G144" s="341" t="s">
        <v>207</v>
      </c>
      <c r="H144" s="382">
        <v>2900</v>
      </c>
      <c r="I144" s="341">
        <v>1072</v>
      </c>
      <c r="J144" s="705"/>
      <c r="K144" s="429"/>
    </row>
    <row r="145" spans="1:11" ht="44.25" customHeight="1" x14ac:dyDescent="0.2">
      <c r="A145" s="754"/>
      <c r="B145" s="304" t="str">
        <f>'Исполнение 2015'!B164</f>
        <v xml:space="preserve">краевой бюджет (субсидии, субвенции, иные межбюджетные трансферты)                 </v>
      </c>
      <c r="C145" s="758"/>
      <c r="D145" s="342">
        <f>'[1]2017'!$I$289</f>
        <v>0</v>
      </c>
      <c r="E145" s="342">
        <f>'[1]2017'!$J$289</f>
        <v>0</v>
      </c>
      <c r="F145" s="290" t="s">
        <v>311</v>
      </c>
      <c r="G145" s="825"/>
      <c r="H145" s="826"/>
      <c r="I145" s="827"/>
      <c r="J145" s="705"/>
    </row>
    <row r="146" spans="1:11" ht="18" customHeight="1" x14ac:dyDescent="0.2">
      <c r="A146" s="754"/>
      <c r="B146" s="304" t="s">
        <v>294</v>
      </c>
      <c r="C146" s="758"/>
      <c r="D146" s="342">
        <f>'[1]2017'!$I$290</f>
        <v>59172.296000000002</v>
      </c>
      <c r="E146" s="342">
        <f>'[1]2017'!$J$290</f>
        <v>58383.209000000003</v>
      </c>
      <c r="F146" s="290" t="s">
        <v>208</v>
      </c>
      <c r="G146" s="341" t="s">
        <v>207</v>
      </c>
      <c r="H146" s="382">
        <v>60</v>
      </c>
      <c r="I146" s="341">
        <v>0</v>
      </c>
      <c r="J146" s="705"/>
      <c r="K146" s="429"/>
    </row>
    <row r="147" spans="1:11" ht="22.5" customHeight="1" x14ac:dyDescent="0.2">
      <c r="A147" s="784"/>
      <c r="B147" s="304" t="s">
        <v>23</v>
      </c>
      <c r="C147" s="771"/>
      <c r="D147" s="342">
        <v>0</v>
      </c>
      <c r="E147" s="342">
        <v>0</v>
      </c>
      <c r="F147" s="290" t="s">
        <v>312</v>
      </c>
      <c r="G147" s="341" t="s">
        <v>207</v>
      </c>
      <c r="H147" s="382">
        <v>180</v>
      </c>
      <c r="I147" s="341">
        <v>0</v>
      </c>
      <c r="J147" s="706"/>
      <c r="K147" s="429"/>
    </row>
    <row r="148" spans="1:11" ht="39" customHeight="1" x14ac:dyDescent="0.2">
      <c r="A148" s="803"/>
      <c r="B148" s="764"/>
      <c r="C148" s="765"/>
      <c r="D148" s="765"/>
      <c r="E148" s="766"/>
      <c r="F148" s="290" t="s">
        <v>370</v>
      </c>
      <c r="G148" s="382" t="s">
        <v>83</v>
      </c>
      <c r="H148" s="382">
        <v>5</v>
      </c>
      <c r="I148" s="382">
        <v>5</v>
      </c>
      <c r="J148" s="813"/>
      <c r="K148" s="429"/>
    </row>
    <row r="149" spans="1:11" ht="31.5" customHeight="1" x14ac:dyDescent="0.2">
      <c r="A149" s="754"/>
      <c r="B149" s="767"/>
      <c r="C149" s="768"/>
      <c r="D149" s="768"/>
      <c r="E149" s="769"/>
      <c r="F149" s="290" t="s">
        <v>445</v>
      </c>
      <c r="G149" s="341" t="s">
        <v>83</v>
      </c>
      <c r="H149" s="382">
        <v>5</v>
      </c>
      <c r="I149" s="341">
        <v>5</v>
      </c>
      <c r="J149" s="705"/>
      <c r="K149" s="429"/>
    </row>
    <row r="150" spans="1:11" ht="38.25" customHeight="1" x14ac:dyDescent="0.2">
      <c r="A150" s="754"/>
      <c r="B150" s="767"/>
      <c r="C150" s="768"/>
      <c r="D150" s="768"/>
      <c r="E150" s="769"/>
      <c r="F150" s="290" t="s">
        <v>443</v>
      </c>
      <c r="G150" s="341" t="s">
        <v>212</v>
      </c>
      <c r="H150" s="382">
        <v>18</v>
      </c>
      <c r="I150" s="341">
        <v>18</v>
      </c>
      <c r="J150" s="705"/>
      <c r="K150" s="429"/>
    </row>
    <row r="151" spans="1:11" ht="27.75" customHeight="1" x14ac:dyDescent="0.2">
      <c r="A151" s="754"/>
      <c r="B151" s="767"/>
      <c r="C151" s="768"/>
      <c r="D151" s="768"/>
      <c r="E151" s="769"/>
      <c r="F151" s="290" t="s">
        <v>288</v>
      </c>
      <c r="G151" s="341" t="s">
        <v>207</v>
      </c>
      <c r="H151" s="382">
        <v>60</v>
      </c>
      <c r="I151" s="341">
        <v>43</v>
      </c>
      <c r="J151" s="705"/>
      <c r="K151" s="429"/>
    </row>
    <row r="152" spans="1:11" ht="28.5" customHeight="1" x14ac:dyDescent="0.2">
      <c r="A152" s="754"/>
      <c r="B152" s="767"/>
      <c r="C152" s="768"/>
      <c r="D152" s="768"/>
      <c r="E152" s="769"/>
      <c r="F152" s="290" t="s">
        <v>444</v>
      </c>
      <c r="G152" s="541" t="s">
        <v>447</v>
      </c>
      <c r="H152" s="382">
        <v>723</v>
      </c>
      <c r="I152" s="341">
        <v>723</v>
      </c>
      <c r="J152" s="705"/>
      <c r="K152" s="429"/>
    </row>
    <row r="153" spans="1:11" ht="13.5" thickBot="1" x14ac:dyDescent="0.25">
      <c r="A153" s="755"/>
      <c r="B153" s="710"/>
      <c r="C153" s="711"/>
      <c r="D153" s="711"/>
      <c r="E153" s="772"/>
      <c r="F153" s="782"/>
      <c r="G153" s="783"/>
      <c r="H153" s="783"/>
      <c r="I153" s="831"/>
      <c r="J153" s="763"/>
    </row>
    <row r="154" spans="1:11" ht="45.75" customHeight="1" x14ac:dyDescent="0.2">
      <c r="A154" s="754" t="s">
        <v>254</v>
      </c>
      <c r="B154" s="362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154" s="758" t="s">
        <v>45</v>
      </c>
      <c r="D154" s="344">
        <f>D155+D156+D157</f>
        <v>37900</v>
      </c>
      <c r="E154" s="344">
        <f>E155+E156+E157</f>
        <v>37900</v>
      </c>
      <c r="F154" s="564" t="s">
        <v>215</v>
      </c>
      <c r="G154" s="555" t="s">
        <v>207</v>
      </c>
      <c r="H154" s="555">
        <v>200</v>
      </c>
      <c r="I154" s="555">
        <v>330</v>
      </c>
      <c r="J154" s="704" t="s">
        <v>269</v>
      </c>
      <c r="K154" s="429"/>
    </row>
    <row r="155" spans="1:11" ht="27.75" customHeight="1" x14ac:dyDescent="0.2">
      <c r="A155" s="754"/>
      <c r="B155" s="312" t="str">
        <f>'Исполнение 2015'!B174</f>
        <v xml:space="preserve">федеральный бюджет (субсидии, субвенции, иные межбюджетные трансферты)   </v>
      </c>
      <c r="C155" s="758"/>
      <c r="D155" s="342">
        <v>0</v>
      </c>
      <c r="E155" s="342">
        <v>0</v>
      </c>
      <c r="F155" s="325" t="s">
        <v>216</v>
      </c>
      <c r="G155" s="551" t="s">
        <v>166</v>
      </c>
      <c r="H155" s="551">
        <v>1.5</v>
      </c>
      <c r="I155" s="551">
        <v>2.4</v>
      </c>
      <c r="J155" s="705"/>
      <c r="K155" s="429"/>
    </row>
    <row r="156" spans="1:11" ht="28.5" customHeight="1" x14ac:dyDescent="0.2">
      <c r="A156" s="754"/>
      <c r="B156" s="312" t="str">
        <f>'Исполнение 2015'!B175</f>
        <v xml:space="preserve">краевой бюджет (субсидии, субвенции, иные межбюджетные трансферты)                 </v>
      </c>
      <c r="C156" s="758"/>
      <c r="D156" s="342">
        <v>0</v>
      </c>
      <c r="E156" s="396">
        <v>0</v>
      </c>
      <c r="F156" s="201" t="s">
        <v>371</v>
      </c>
      <c r="G156" s="562" t="s">
        <v>446</v>
      </c>
      <c r="H156" s="551">
        <v>5500</v>
      </c>
      <c r="I156" s="551">
        <v>5549.86</v>
      </c>
      <c r="J156" s="705"/>
      <c r="K156" s="429"/>
    </row>
    <row r="157" spans="1:11" ht="15" customHeight="1" x14ac:dyDescent="0.2">
      <c r="A157" s="754"/>
      <c r="B157" s="304" t="s">
        <v>294</v>
      </c>
      <c r="C157" s="758"/>
      <c r="D157" s="342">
        <f>'[1]2017'!$I$304</f>
        <v>37900</v>
      </c>
      <c r="E157" s="342">
        <f>'[1]2017'!$J$304</f>
        <v>37900</v>
      </c>
      <c r="F157" s="764"/>
      <c r="G157" s="765"/>
      <c r="H157" s="765"/>
      <c r="I157" s="766"/>
      <c r="J157" s="705"/>
    </row>
    <row r="158" spans="1:11" ht="18" customHeight="1" thickBot="1" x14ac:dyDescent="0.25">
      <c r="A158" s="754"/>
      <c r="B158" s="354" t="str">
        <f>'Исполнение 2015'!B178</f>
        <v xml:space="preserve">иные внебюджетные источники </v>
      </c>
      <c r="C158" s="800"/>
      <c r="D158" s="355">
        <v>0</v>
      </c>
      <c r="E158" s="355">
        <v>0</v>
      </c>
      <c r="F158" s="710"/>
      <c r="G158" s="711"/>
      <c r="H158" s="711"/>
      <c r="I158" s="772"/>
      <c r="J158" s="763"/>
    </row>
    <row r="159" spans="1:11" ht="36.75" customHeight="1" x14ac:dyDescent="0.2">
      <c r="A159" s="753" t="s">
        <v>256</v>
      </c>
      <c r="B159" s="367" t="s">
        <v>307</v>
      </c>
      <c r="C159" s="770" t="s">
        <v>45</v>
      </c>
      <c r="D159" s="353">
        <f>D160+D161+D162</f>
        <v>30010.803</v>
      </c>
      <c r="E159" s="353">
        <f>E160+E161+E162</f>
        <v>26510.457999999999</v>
      </c>
      <c r="F159" s="373" t="s">
        <v>308</v>
      </c>
      <c r="G159" s="828"/>
      <c r="H159" s="829"/>
      <c r="I159" s="830"/>
      <c r="J159" s="785" t="s">
        <v>409</v>
      </c>
    </row>
    <row r="160" spans="1:11" ht="27.75" customHeight="1" x14ac:dyDescent="0.2">
      <c r="A160" s="754"/>
      <c r="B160" s="347" t="str">
        <f>'Исполнение 2015'!B180</f>
        <v xml:space="preserve">федеральный бюджет (субсидии, субвенции, иные межбюджетные трансферты)   </v>
      </c>
      <c r="C160" s="758"/>
      <c r="D160" s="342">
        <v>0</v>
      </c>
      <c r="E160" s="342">
        <v>0</v>
      </c>
      <c r="F160" s="290" t="s">
        <v>448</v>
      </c>
      <c r="G160" s="551" t="s">
        <v>166</v>
      </c>
      <c r="H160" s="551">
        <v>4.2</v>
      </c>
      <c r="I160" s="551">
        <v>4.2</v>
      </c>
      <c r="J160" s="773"/>
      <c r="K160" s="429"/>
    </row>
    <row r="161" spans="1:11" ht="27.75" customHeight="1" x14ac:dyDescent="0.2">
      <c r="A161" s="754"/>
      <c r="B161" s="347" t="str">
        <f>'Исполнение 2015'!B181</f>
        <v xml:space="preserve">краевой бюджет (субсидии, субвенции, иные межбюджетные трансферты)                 </v>
      </c>
      <c r="C161" s="758"/>
      <c r="D161" s="342">
        <v>0</v>
      </c>
      <c r="E161" s="342">
        <v>0</v>
      </c>
      <c r="F161" s="290" t="s">
        <v>449</v>
      </c>
      <c r="G161" s="551" t="s">
        <v>166</v>
      </c>
      <c r="H161" s="392">
        <v>2</v>
      </c>
      <c r="I161" s="392">
        <v>2</v>
      </c>
      <c r="J161" s="773"/>
      <c r="K161" s="429"/>
    </row>
    <row r="162" spans="1:11" ht="20.25" customHeight="1" x14ac:dyDescent="0.2">
      <c r="A162" s="754"/>
      <c r="B162" s="347" t="s">
        <v>294</v>
      </c>
      <c r="C162" s="758"/>
      <c r="D162" s="342">
        <f>'[1]2017'!$I$310</f>
        <v>30010.803</v>
      </c>
      <c r="E162" s="342">
        <f>'[1]2017'!$J$310</f>
        <v>26510.457999999999</v>
      </c>
      <c r="F162" s="290" t="s">
        <v>450</v>
      </c>
      <c r="G162" s="551" t="s">
        <v>166</v>
      </c>
      <c r="H162" s="392">
        <v>3</v>
      </c>
      <c r="I162" s="392">
        <v>3</v>
      </c>
      <c r="J162" s="773"/>
      <c r="K162" s="429"/>
    </row>
    <row r="163" spans="1:11" ht="44.25" customHeight="1" x14ac:dyDescent="0.2">
      <c r="A163" s="754"/>
      <c r="B163" s="347" t="s">
        <v>23</v>
      </c>
      <c r="C163" s="771"/>
      <c r="D163" s="342">
        <v>0</v>
      </c>
      <c r="E163" s="342">
        <v>0</v>
      </c>
      <c r="F163" s="290" t="s">
        <v>309</v>
      </c>
      <c r="G163" s="825"/>
      <c r="H163" s="826"/>
      <c r="I163" s="827"/>
      <c r="J163" s="773"/>
    </row>
    <row r="164" spans="1:11" ht="15.75" customHeight="1" x14ac:dyDescent="0.2">
      <c r="A164" s="754"/>
      <c r="B164" s="764"/>
      <c r="C164" s="765"/>
      <c r="D164" s="765"/>
      <c r="E164" s="766"/>
      <c r="F164" s="290" t="s">
        <v>449</v>
      </c>
      <c r="G164" s="551" t="s">
        <v>166</v>
      </c>
      <c r="H164" s="392">
        <v>2</v>
      </c>
      <c r="I164" s="551">
        <v>0</v>
      </c>
      <c r="J164" s="773"/>
      <c r="K164" s="429"/>
    </row>
    <row r="165" spans="1:11" ht="17.25" customHeight="1" x14ac:dyDescent="0.2">
      <c r="A165" s="754"/>
      <c r="B165" s="767"/>
      <c r="C165" s="768"/>
      <c r="D165" s="768"/>
      <c r="E165" s="769"/>
      <c r="F165" s="290" t="s">
        <v>450</v>
      </c>
      <c r="G165" s="551" t="s">
        <v>166</v>
      </c>
      <c r="H165" s="551">
        <v>1.5</v>
      </c>
      <c r="I165" s="551">
        <v>0</v>
      </c>
      <c r="J165" s="773"/>
      <c r="K165" s="429"/>
    </row>
    <row r="166" spans="1:11" ht="18" customHeight="1" x14ac:dyDescent="0.2">
      <c r="A166" s="754"/>
      <c r="B166" s="767"/>
      <c r="C166" s="768"/>
      <c r="D166" s="768"/>
      <c r="E166" s="769"/>
      <c r="F166" s="290" t="s">
        <v>451</v>
      </c>
      <c r="G166" s="551" t="s">
        <v>166</v>
      </c>
      <c r="H166" s="392">
        <v>3</v>
      </c>
      <c r="I166" s="551">
        <v>0</v>
      </c>
      <c r="J166" s="773"/>
      <c r="K166" s="429"/>
    </row>
    <row r="167" spans="1:11" ht="27.75" customHeight="1" x14ac:dyDescent="0.2">
      <c r="A167" s="754"/>
      <c r="B167" s="767"/>
      <c r="C167" s="768"/>
      <c r="D167" s="768"/>
      <c r="E167" s="769"/>
      <c r="F167" s="290" t="s">
        <v>452</v>
      </c>
      <c r="G167" s="551" t="s">
        <v>207</v>
      </c>
      <c r="H167" s="551">
        <v>25</v>
      </c>
      <c r="I167" s="551">
        <v>25</v>
      </c>
      <c r="J167" s="773"/>
      <c r="K167" s="429"/>
    </row>
    <row r="168" spans="1:11" ht="27.75" customHeight="1" x14ac:dyDescent="0.2">
      <c r="A168" s="754"/>
      <c r="B168" s="767"/>
      <c r="C168" s="768"/>
      <c r="D168" s="768"/>
      <c r="E168" s="769"/>
      <c r="F168" s="290" t="s">
        <v>453</v>
      </c>
      <c r="G168" s="551" t="s">
        <v>83</v>
      </c>
      <c r="H168" s="551">
        <v>1</v>
      </c>
      <c r="I168" s="551">
        <v>1</v>
      </c>
      <c r="J168" s="773"/>
      <c r="K168" s="429"/>
    </row>
    <row r="169" spans="1:11" ht="27.75" customHeight="1" thickBot="1" x14ac:dyDescent="0.25">
      <c r="A169" s="755"/>
      <c r="B169" s="710"/>
      <c r="C169" s="711"/>
      <c r="D169" s="711"/>
      <c r="E169" s="772"/>
      <c r="F169" s="374" t="s">
        <v>454</v>
      </c>
      <c r="G169" s="553" t="s">
        <v>83</v>
      </c>
      <c r="H169" s="553">
        <v>2</v>
      </c>
      <c r="I169" s="553">
        <v>2</v>
      </c>
      <c r="J169" s="781"/>
      <c r="K169" s="429"/>
    </row>
    <row r="170" spans="1:11" ht="52.5" customHeight="1" x14ac:dyDescent="0.2">
      <c r="A170" s="759" t="s">
        <v>257</v>
      </c>
      <c r="B170" s="348" t="s">
        <v>310</v>
      </c>
      <c r="C170" s="756" t="s">
        <v>45</v>
      </c>
      <c r="D170" s="353">
        <f>D171+D172+D173</f>
        <v>14166.403</v>
      </c>
      <c r="E170" s="353">
        <f>E171+E172+E173</f>
        <v>13801.143</v>
      </c>
      <c r="F170" s="305" t="s">
        <v>219</v>
      </c>
      <c r="G170" s="550" t="s">
        <v>83</v>
      </c>
      <c r="H170" s="550">
        <v>5</v>
      </c>
      <c r="I170" s="550">
        <v>5</v>
      </c>
      <c r="J170" s="704" t="s">
        <v>380</v>
      </c>
      <c r="K170" s="429"/>
    </row>
    <row r="171" spans="1:11" ht="30" customHeight="1" x14ac:dyDescent="0.2">
      <c r="A171" s="760"/>
      <c r="B171" s="304" t="str">
        <f>'Исполнение 2015'!B180</f>
        <v xml:space="preserve">федеральный бюджет (субсидии, субвенции, иные межбюджетные трансферты)   </v>
      </c>
      <c r="C171" s="757"/>
      <c r="D171" s="342">
        <v>0</v>
      </c>
      <c r="E171" s="342">
        <v>0</v>
      </c>
      <c r="F171" s="312" t="s">
        <v>149</v>
      </c>
      <c r="G171" s="556" t="s">
        <v>306</v>
      </c>
      <c r="H171" s="556">
        <v>550</v>
      </c>
      <c r="I171" s="556">
        <v>611.70000000000005</v>
      </c>
      <c r="J171" s="705"/>
      <c r="K171" s="429"/>
    </row>
    <row r="172" spans="1:11" ht="25.5" x14ac:dyDescent="0.2">
      <c r="A172" s="760"/>
      <c r="B172" s="304" t="str">
        <f>'Исполнение 2015'!B181</f>
        <v xml:space="preserve">краевой бюджет (субсидии, субвенции, иные межбюджетные трансферты)                 </v>
      </c>
      <c r="C172" s="757"/>
      <c r="D172" s="342">
        <v>0</v>
      </c>
      <c r="E172" s="342">
        <v>0</v>
      </c>
      <c r="F172" s="764"/>
      <c r="G172" s="765"/>
      <c r="H172" s="765"/>
      <c r="I172" s="766"/>
      <c r="J172" s="705"/>
    </row>
    <row r="173" spans="1:11" x14ac:dyDescent="0.2">
      <c r="A173" s="760"/>
      <c r="B173" s="304" t="s">
        <v>294</v>
      </c>
      <c r="C173" s="757"/>
      <c r="D173" s="342">
        <f>'[1]2017'!$I$316</f>
        <v>14166.403</v>
      </c>
      <c r="E173" s="342">
        <f>'[1]2017'!$J$316</f>
        <v>13801.143</v>
      </c>
      <c r="F173" s="767"/>
      <c r="G173" s="768"/>
      <c r="H173" s="768"/>
      <c r="I173" s="769"/>
      <c r="J173" s="705"/>
    </row>
    <row r="174" spans="1:11" ht="13.5" thickBot="1" x14ac:dyDescent="0.25">
      <c r="A174" s="761"/>
      <c r="B174" s="357" t="str">
        <f>'Исполнение 2015'!B184</f>
        <v xml:space="preserve">иные внебюджетные источники </v>
      </c>
      <c r="C174" s="762"/>
      <c r="D174" s="358">
        <v>0</v>
      </c>
      <c r="E174" s="358">
        <v>0</v>
      </c>
      <c r="F174" s="710"/>
      <c r="G174" s="711"/>
      <c r="H174" s="711"/>
      <c r="I174" s="772"/>
      <c r="J174" s="763"/>
    </row>
    <row r="175" spans="1:11" ht="43.5" customHeight="1" x14ac:dyDescent="0.2">
      <c r="A175" s="753" t="s">
        <v>258</v>
      </c>
      <c r="B175" s="348" t="s">
        <v>313</v>
      </c>
      <c r="C175" s="770" t="s">
        <v>322</v>
      </c>
      <c r="D175" s="349">
        <f>D176+D177+D178</f>
        <v>49851</v>
      </c>
      <c r="E175" s="349">
        <f>E176+E177+E178</f>
        <v>48264.940999999999</v>
      </c>
      <c r="F175" s="801"/>
      <c r="G175" s="802"/>
      <c r="H175" s="802"/>
      <c r="I175" s="818"/>
      <c r="J175" s="819" t="s">
        <v>271</v>
      </c>
    </row>
    <row r="176" spans="1:11" ht="27" customHeight="1" x14ac:dyDescent="0.2">
      <c r="A176" s="754"/>
      <c r="B176" s="312" t="str">
        <f>'Исполнение 2015'!B192</f>
        <v xml:space="preserve">федеральный бюджет (субсидии, субвенции, иные межбюджетные трансферты)   </v>
      </c>
      <c r="C176" s="758"/>
      <c r="D176" s="388">
        <f t="shared" ref="D176:E178" si="4">D181+D186+D191</f>
        <v>0</v>
      </c>
      <c r="E176" s="388">
        <f t="shared" si="4"/>
        <v>0</v>
      </c>
      <c r="F176" s="767"/>
      <c r="G176" s="768"/>
      <c r="H176" s="768"/>
      <c r="I176" s="769"/>
      <c r="J176" s="820"/>
    </row>
    <row r="177" spans="1:10" ht="26.25" customHeight="1" x14ac:dyDescent="0.2">
      <c r="A177" s="754"/>
      <c r="B177" s="312" t="str">
        <f>'Исполнение 2015'!B193</f>
        <v xml:space="preserve">краевой бюджет (субсидии, субвенции, иные межбюджетные трансферты)                 </v>
      </c>
      <c r="C177" s="758"/>
      <c r="D177" s="388">
        <f t="shared" si="4"/>
        <v>0</v>
      </c>
      <c r="E177" s="388">
        <f t="shared" si="4"/>
        <v>0</v>
      </c>
      <c r="F177" s="767"/>
      <c r="G177" s="768"/>
      <c r="H177" s="768"/>
      <c r="I177" s="769"/>
      <c r="J177" s="820"/>
    </row>
    <row r="178" spans="1:10" ht="13.5" customHeight="1" x14ac:dyDescent="0.2">
      <c r="A178" s="754"/>
      <c r="B178" s="304" t="s">
        <v>294</v>
      </c>
      <c r="C178" s="758"/>
      <c r="D178" s="388">
        <f t="shared" si="4"/>
        <v>49851</v>
      </c>
      <c r="E178" s="388">
        <f t="shared" si="4"/>
        <v>48264.940999999999</v>
      </c>
      <c r="F178" s="767"/>
      <c r="G178" s="768"/>
      <c r="H178" s="768"/>
      <c r="I178" s="769"/>
      <c r="J178" s="820"/>
    </row>
    <row r="179" spans="1:10" ht="24" customHeight="1" thickBot="1" x14ac:dyDescent="0.25">
      <c r="A179" s="755"/>
      <c r="B179" s="351" t="str">
        <f>'Исполнение 2015'!B196</f>
        <v xml:space="preserve">иные внебюджетные источники </v>
      </c>
      <c r="C179" s="800"/>
      <c r="D179" s="365">
        <v>0</v>
      </c>
      <c r="E179" s="365">
        <v>0</v>
      </c>
      <c r="F179" s="710"/>
      <c r="G179" s="711"/>
      <c r="H179" s="711"/>
      <c r="I179" s="772"/>
      <c r="J179" s="712"/>
    </row>
    <row r="180" spans="1:10" ht="50.25" customHeight="1" x14ac:dyDescent="0.2">
      <c r="A180" s="753" t="s">
        <v>314</v>
      </c>
      <c r="B180" s="348" t="s">
        <v>315</v>
      </c>
      <c r="C180" s="756" t="s">
        <v>322</v>
      </c>
      <c r="D180" s="353">
        <f>D181+D182+D183</f>
        <v>266</v>
      </c>
      <c r="E180" s="395">
        <f>E181+E182+E183</f>
        <v>257.84000000000003</v>
      </c>
      <c r="F180" s="403" t="s">
        <v>455</v>
      </c>
      <c r="G180" s="535" t="s">
        <v>83</v>
      </c>
      <c r="H180" s="387">
        <v>1</v>
      </c>
      <c r="I180" s="404">
        <v>0</v>
      </c>
      <c r="J180" s="819" t="s">
        <v>407</v>
      </c>
    </row>
    <row r="181" spans="1:10" ht="30" customHeight="1" x14ac:dyDescent="0.2">
      <c r="A181" s="754"/>
      <c r="B181" s="304" t="str">
        <f>'Исполнение 2015'!B192</f>
        <v xml:space="preserve">федеральный бюджет (субсидии, субвенции, иные межбюджетные трансферты)   </v>
      </c>
      <c r="C181" s="757"/>
      <c r="D181" s="388">
        <v>0</v>
      </c>
      <c r="E181" s="396">
        <v>0</v>
      </c>
      <c r="F181" s="398" t="s">
        <v>421</v>
      </c>
      <c r="G181" s="534" t="s">
        <v>83</v>
      </c>
      <c r="H181" s="386">
        <v>6</v>
      </c>
      <c r="I181" s="322">
        <v>6</v>
      </c>
      <c r="J181" s="820"/>
    </row>
    <row r="182" spans="1:10" ht="30.75" customHeight="1" x14ac:dyDescent="0.2">
      <c r="A182" s="754"/>
      <c r="B182" s="304" t="str">
        <f>'Исполнение 2015'!B193</f>
        <v xml:space="preserve">краевой бюджет (субсидии, субвенции, иные межбюджетные трансферты)                 </v>
      </c>
      <c r="C182" s="757"/>
      <c r="D182" s="388">
        <v>0</v>
      </c>
      <c r="E182" s="396">
        <v>0</v>
      </c>
      <c r="F182" s="398" t="s">
        <v>420</v>
      </c>
      <c r="G182" s="534" t="s">
        <v>83</v>
      </c>
      <c r="H182" s="322">
        <v>5000</v>
      </c>
      <c r="I182" s="322">
        <v>5000</v>
      </c>
      <c r="J182" s="820"/>
    </row>
    <row r="183" spans="1:10" x14ac:dyDescent="0.2">
      <c r="A183" s="754"/>
      <c r="B183" s="304" t="s">
        <v>294</v>
      </c>
      <c r="C183" s="757"/>
      <c r="D183" s="388">
        <f>'[1]2017'!$I$326</f>
        <v>266</v>
      </c>
      <c r="E183" s="388">
        <f>'[1]2017'!$J$326</f>
        <v>257.84000000000003</v>
      </c>
      <c r="F183" s="764"/>
      <c r="G183" s="765"/>
      <c r="H183" s="765"/>
      <c r="I183" s="766"/>
      <c r="J183" s="820"/>
    </row>
    <row r="184" spans="1:10" ht="19.5" customHeight="1" thickBot="1" x14ac:dyDescent="0.25">
      <c r="A184" s="755"/>
      <c r="B184" s="357" t="str">
        <f>'Исполнение 2015'!B196</f>
        <v xml:space="preserve">иные внебюджетные источники </v>
      </c>
      <c r="C184" s="762"/>
      <c r="D184" s="358">
        <v>0</v>
      </c>
      <c r="E184" s="358">
        <v>0</v>
      </c>
      <c r="F184" s="710"/>
      <c r="G184" s="711"/>
      <c r="H184" s="711"/>
      <c r="I184" s="772"/>
      <c r="J184" s="712"/>
    </row>
    <row r="185" spans="1:10" ht="39" customHeight="1" x14ac:dyDescent="0.2">
      <c r="A185" s="753" t="s">
        <v>320</v>
      </c>
      <c r="B185" s="348" t="s">
        <v>316</v>
      </c>
      <c r="C185" s="770" t="s">
        <v>322</v>
      </c>
      <c r="D185" s="353">
        <f>D186+D187+D188</f>
        <v>1946</v>
      </c>
      <c r="E185" s="395">
        <f>E186+E187+E188</f>
        <v>1937.63</v>
      </c>
      <c r="F185" s="403" t="s">
        <v>456</v>
      </c>
      <c r="G185" s="540" t="s">
        <v>83</v>
      </c>
      <c r="H185" s="435">
        <v>12</v>
      </c>
      <c r="I185" s="435">
        <v>12</v>
      </c>
      <c r="J185" s="785" t="s">
        <v>380</v>
      </c>
    </row>
    <row r="186" spans="1:10" ht="47.25" customHeight="1" x14ac:dyDescent="0.2">
      <c r="A186" s="754"/>
      <c r="B186" s="304" t="str">
        <f>'Исполнение 2015'!B198</f>
        <v xml:space="preserve">федеральный бюджет (субсидии, субвенции, иные межбюджетные трансферты)   </v>
      </c>
      <c r="C186" s="758"/>
      <c r="D186" s="513">
        <v>0</v>
      </c>
      <c r="E186" s="396">
        <v>0</v>
      </c>
      <c r="F186" s="398" t="s">
        <v>457</v>
      </c>
      <c r="G186" s="541" t="s">
        <v>353</v>
      </c>
      <c r="H186" s="402">
        <v>75</v>
      </c>
      <c r="I186" s="402">
        <v>75</v>
      </c>
      <c r="J186" s="773"/>
    </row>
    <row r="187" spans="1:10" ht="52.5" customHeight="1" x14ac:dyDescent="0.2">
      <c r="A187" s="754"/>
      <c r="B187" s="304" t="str">
        <f>'Исполнение 2015'!B199</f>
        <v xml:space="preserve">краевой бюджет (субсидии, субвенции, иные межбюджетные трансферты)                 </v>
      </c>
      <c r="C187" s="758"/>
      <c r="D187" s="513">
        <v>0</v>
      </c>
      <c r="E187" s="396">
        <v>0</v>
      </c>
      <c r="F187" s="397" t="s">
        <v>150</v>
      </c>
      <c r="G187" s="541" t="s">
        <v>354</v>
      </c>
      <c r="H187" s="402">
        <v>2500</v>
      </c>
      <c r="I187" s="402">
        <v>3000</v>
      </c>
      <c r="J187" s="773"/>
    </row>
    <row r="188" spans="1:10" ht="34.5" customHeight="1" x14ac:dyDescent="0.2">
      <c r="A188" s="754"/>
      <c r="B188" s="304" t="s">
        <v>294</v>
      </c>
      <c r="C188" s="758"/>
      <c r="D188" s="513">
        <f>'[1]2017'!$I$332</f>
        <v>1946</v>
      </c>
      <c r="E188" s="396">
        <f>'[1]2017'!$J$332</f>
        <v>1937.63</v>
      </c>
      <c r="F188" s="397" t="s">
        <v>318</v>
      </c>
      <c r="G188" s="541" t="s">
        <v>355</v>
      </c>
      <c r="H188" s="402">
        <v>300</v>
      </c>
      <c r="I188" s="402">
        <v>305</v>
      </c>
      <c r="J188" s="773"/>
    </row>
    <row r="189" spans="1:10" ht="16.5" customHeight="1" thickBot="1" x14ac:dyDescent="0.25">
      <c r="A189" s="755"/>
      <c r="B189" s="357" t="str">
        <f>'Исполнение 2015'!B202</f>
        <v xml:space="preserve">иные внебюджетные источники </v>
      </c>
      <c r="C189" s="800"/>
      <c r="D189" s="501">
        <v>0</v>
      </c>
      <c r="E189" s="501">
        <v>0</v>
      </c>
      <c r="F189" s="710"/>
      <c r="G189" s="711"/>
      <c r="H189" s="711"/>
      <c r="I189" s="772"/>
      <c r="J189" s="781"/>
    </row>
    <row r="190" spans="1:10" ht="52.5" customHeight="1" x14ac:dyDescent="0.2">
      <c r="A190" s="754" t="s">
        <v>321</v>
      </c>
      <c r="B190" s="362" t="s">
        <v>317</v>
      </c>
      <c r="C190" s="770" t="s">
        <v>322</v>
      </c>
      <c r="D190" s="344">
        <f>D191+D192+D193</f>
        <v>47639</v>
      </c>
      <c r="E190" s="399">
        <f>E191+E192+E193</f>
        <v>46069.470999999998</v>
      </c>
      <c r="F190" s="400" t="s">
        <v>356</v>
      </c>
      <c r="G190" s="450" t="s">
        <v>154</v>
      </c>
      <c r="H190" s="445">
        <v>0.42</v>
      </c>
      <c r="I190" s="445">
        <v>0.42</v>
      </c>
      <c r="J190" s="773" t="s">
        <v>380</v>
      </c>
    </row>
    <row r="191" spans="1:10" ht="25.5" x14ac:dyDescent="0.2">
      <c r="A191" s="754"/>
      <c r="B191" s="304" t="str">
        <f>'Исполнение 2015'!B204</f>
        <v xml:space="preserve">федеральный бюджет (субсидии, субвенции, иные межбюджетные трансферты)   </v>
      </c>
      <c r="C191" s="758"/>
      <c r="D191" s="388">
        <v>0</v>
      </c>
      <c r="E191" s="396">
        <v>0</v>
      </c>
      <c r="F191" s="397" t="s">
        <v>357</v>
      </c>
      <c r="G191" s="386" t="s">
        <v>154</v>
      </c>
      <c r="H191" s="386">
        <v>0.4</v>
      </c>
      <c r="I191" s="386">
        <v>0.44</v>
      </c>
      <c r="J191" s="773"/>
    </row>
    <row r="192" spans="1:10" ht="25.5" x14ac:dyDescent="0.2">
      <c r="A192" s="754"/>
      <c r="B192" s="304" t="str">
        <f>'Исполнение 2015'!B205</f>
        <v xml:space="preserve">краевой бюджет (субсидии, субвенции, иные межбюджетные трансферты)                 </v>
      </c>
      <c r="C192" s="758"/>
      <c r="D192" s="388">
        <v>0</v>
      </c>
      <c r="E192" s="388">
        <v>0</v>
      </c>
      <c r="F192" s="832"/>
      <c r="G192" s="832"/>
      <c r="H192" s="832"/>
      <c r="I192" s="833"/>
      <c r="J192" s="773"/>
    </row>
    <row r="193" spans="1:10" x14ac:dyDescent="0.2">
      <c r="A193" s="754"/>
      <c r="B193" s="304" t="s">
        <v>294</v>
      </c>
      <c r="C193" s="758"/>
      <c r="D193" s="388">
        <f>'[1]2017'!$I$339</f>
        <v>47639</v>
      </c>
      <c r="E193" s="388">
        <f>'[1]2017'!$J$339</f>
        <v>46069.470999999998</v>
      </c>
      <c r="F193" s="834"/>
      <c r="G193" s="834"/>
      <c r="H193" s="834"/>
      <c r="I193" s="835"/>
      <c r="J193" s="773"/>
    </row>
    <row r="194" spans="1:10" ht="26.25" customHeight="1" thickBot="1" x14ac:dyDescent="0.25">
      <c r="A194" s="755"/>
      <c r="B194" s="357" t="str">
        <f>'Исполнение 2015'!B208</f>
        <v xml:space="preserve">иные внебюджетные источники </v>
      </c>
      <c r="C194" s="800"/>
      <c r="D194" s="358">
        <v>0</v>
      </c>
      <c r="E194" s="358">
        <v>0</v>
      </c>
      <c r="F194" s="836"/>
      <c r="G194" s="836"/>
      <c r="H194" s="836"/>
      <c r="I194" s="837"/>
      <c r="J194" s="781"/>
    </row>
    <row r="195" spans="1:10" ht="41.25" customHeight="1" x14ac:dyDescent="0.2">
      <c r="A195" s="759" t="s">
        <v>259</v>
      </c>
      <c r="B195" s="348" t="str">
        <f>'Исполнение 2015'!B197</f>
        <v>Муниципальная программа "Развитие физической культуры и массового спорта в Находкинском городском округе" на 2015 - 2017 годы</v>
      </c>
      <c r="C195" s="756" t="s">
        <v>48</v>
      </c>
      <c r="D195" s="353">
        <f>D196+D197+D198</f>
        <v>21350.51</v>
      </c>
      <c r="E195" s="353">
        <f>E196+E197+E198</f>
        <v>21338.399999999998</v>
      </c>
      <c r="F195" s="305" t="s">
        <v>458</v>
      </c>
      <c r="G195" s="555" t="s">
        <v>79</v>
      </c>
      <c r="H195" s="405">
        <v>25.5</v>
      </c>
      <c r="I195" s="550">
        <v>27.3</v>
      </c>
      <c r="J195" s="704" t="s">
        <v>385</v>
      </c>
    </row>
    <row r="196" spans="1:10" ht="44.25" customHeight="1" x14ac:dyDescent="0.2">
      <c r="A196" s="760"/>
      <c r="B196" s="304" t="str">
        <f>'Исполнение 2015'!B198</f>
        <v xml:space="preserve">федеральный бюджет (субсидии, субвенции, иные межбюджетные трансферты)   </v>
      </c>
      <c r="C196" s="757"/>
      <c r="D196" s="567">
        <f>'[1]2017'!$I$351</f>
        <v>0</v>
      </c>
      <c r="E196" s="567">
        <f>'[1]2017'!$J$351</f>
        <v>0</v>
      </c>
      <c r="F196" s="304" t="s">
        <v>459</v>
      </c>
      <c r="G196" s="551" t="s">
        <v>79</v>
      </c>
      <c r="H196" s="392">
        <v>35</v>
      </c>
      <c r="I196" s="551">
        <v>26.7</v>
      </c>
      <c r="J196" s="705"/>
    </row>
    <row r="197" spans="1:10" ht="27" customHeight="1" x14ac:dyDescent="0.2">
      <c r="A197" s="760"/>
      <c r="B197" s="304" t="str">
        <f>'Исполнение 2015'!B199</f>
        <v xml:space="preserve">краевой бюджет (субсидии, субвенции, иные межбюджетные трансферты)                 </v>
      </c>
      <c r="C197" s="757"/>
      <c r="D197" s="567">
        <v>0</v>
      </c>
      <c r="E197" s="567">
        <v>0</v>
      </c>
      <c r="F197" s="304" t="s">
        <v>460</v>
      </c>
      <c r="G197" s="551" t="s">
        <v>79</v>
      </c>
      <c r="H197" s="392">
        <v>15.3</v>
      </c>
      <c r="I197" s="551">
        <v>25.3</v>
      </c>
      <c r="J197" s="705"/>
    </row>
    <row r="198" spans="1:10" ht="21.75" customHeight="1" x14ac:dyDescent="0.2">
      <c r="A198" s="760"/>
      <c r="B198" s="304" t="s">
        <v>294</v>
      </c>
      <c r="C198" s="757"/>
      <c r="D198" s="567">
        <f>'[1]2017'!$I$355</f>
        <v>21350.51</v>
      </c>
      <c r="E198" s="567">
        <f>'[1]2017'!$J$355</f>
        <v>21338.399999999998</v>
      </c>
      <c r="F198" s="304" t="s">
        <v>325</v>
      </c>
      <c r="G198" s="551" t="s">
        <v>79</v>
      </c>
      <c r="H198" s="392">
        <v>39.6</v>
      </c>
      <c r="I198" s="551">
        <v>41.9</v>
      </c>
      <c r="J198" s="705"/>
    </row>
    <row r="199" spans="1:10" ht="16.5" customHeight="1" x14ac:dyDescent="0.2">
      <c r="A199" s="760"/>
      <c r="B199" s="304" t="str">
        <f>'Исполнение 2015'!B202</f>
        <v xml:space="preserve">иные внебюджетные источники </v>
      </c>
      <c r="C199" s="757"/>
      <c r="D199" s="567">
        <v>0</v>
      </c>
      <c r="E199" s="567">
        <v>0</v>
      </c>
      <c r="F199" s="568" t="s">
        <v>323</v>
      </c>
      <c r="G199" s="551" t="s">
        <v>79</v>
      </c>
      <c r="H199" s="406">
        <v>30.9</v>
      </c>
      <c r="I199" s="551">
        <v>31.3</v>
      </c>
      <c r="J199" s="705"/>
    </row>
    <row r="200" spans="1:10" ht="30" customHeight="1" x14ac:dyDescent="0.2">
      <c r="A200" s="760"/>
      <c r="B200" s="757"/>
      <c r="C200" s="757"/>
      <c r="D200" s="757"/>
      <c r="E200" s="757"/>
      <c r="F200" s="304" t="s">
        <v>324</v>
      </c>
      <c r="G200" s="551" t="s">
        <v>79</v>
      </c>
      <c r="H200" s="392">
        <v>9.1999999999999993</v>
      </c>
      <c r="I200" s="569">
        <v>9.4</v>
      </c>
      <c r="J200" s="705"/>
    </row>
    <row r="201" spans="1:10" ht="28.5" customHeight="1" thickBot="1" x14ac:dyDescent="0.25">
      <c r="A201" s="761"/>
      <c r="B201" s="762"/>
      <c r="C201" s="762"/>
      <c r="D201" s="762"/>
      <c r="E201" s="762"/>
      <c r="F201" s="357" t="s">
        <v>461</v>
      </c>
      <c r="G201" s="559" t="s">
        <v>79</v>
      </c>
      <c r="H201" s="407">
        <v>75</v>
      </c>
      <c r="I201" s="553">
        <v>76.8</v>
      </c>
      <c r="J201" s="763"/>
    </row>
    <row r="202" spans="1:10" ht="28.5" customHeight="1" x14ac:dyDescent="0.2">
      <c r="A202" s="754" t="s">
        <v>260</v>
      </c>
      <c r="B202" s="362" t="str">
        <f>'Исполнение 2015'!B203</f>
        <v>Муниципальная программа "Развитие туризма в Находкинском городском округе на 2015-2017 годы"</v>
      </c>
      <c r="C202" s="758" t="s">
        <v>51</v>
      </c>
      <c r="D202" s="344">
        <f>D203+D204+D205</f>
        <v>200</v>
      </c>
      <c r="E202" s="344">
        <f>E203+E204+E205</f>
        <v>200</v>
      </c>
      <c r="F202" s="312" t="s">
        <v>462</v>
      </c>
      <c r="G202" s="556" t="s">
        <v>83</v>
      </c>
      <c r="H202" s="556">
        <v>100</v>
      </c>
      <c r="I202" s="556">
        <v>100</v>
      </c>
      <c r="J202" s="705" t="s">
        <v>269</v>
      </c>
    </row>
    <row r="203" spans="1:10" ht="25.5" x14ac:dyDescent="0.2">
      <c r="A203" s="754"/>
      <c r="B203" s="312" t="str">
        <f>'Исполнение 2015'!B204</f>
        <v xml:space="preserve">федеральный бюджет (субсидии, субвенции, иные межбюджетные трансферты)   </v>
      </c>
      <c r="C203" s="758"/>
      <c r="D203" s="356">
        <f>'[1]2017'!$I$368</f>
        <v>0</v>
      </c>
      <c r="E203" s="356">
        <f>'[1]2017'!$J$368</f>
        <v>0</v>
      </c>
      <c r="F203" s="764"/>
      <c r="G203" s="765"/>
      <c r="H203" s="765"/>
      <c r="I203" s="766"/>
      <c r="J203" s="705"/>
    </row>
    <row r="204" spans="1:10" ht="25.5" x14ac:dyDescent="0.2">
      <c r="A204" s="754"/>
      <c r="B204" s="312" t="str">
        <f>'Исполнение 2015'!B205</f>
        <v xml:space="preserve">краевой бюджет (субсидии, субвенции, иные межбюджетные трансферты)                 </v>
      </c>
      <c r="C204" s="758"/>
      <c r="D204" s="356">
        <f>'[1]2017'!$I$371</f>
        <v>0</v>
      </c>
      <c r="E204" s="356">
        <v>0</v>
      </c>
      <c r="F204" s="767"/>
      <c r="G204" s="768"/>
      <c r="H204" s="768"/>
      <c r="I204" s="769"/>
      <c r="J204" s="705"/>
    </row>
    <row r="205" spans="1:10" x14ac:dyDescent="0.2">
      <c r="A205" s="754"/>
      <c r="B205" s="304" t="s">
        <v>294</v>
      </c>
      <c r="C205" s="758"/>
      <c r="D205" s="356">
        <f>'[1]2017'!$I$372</f>
        <v>200</v>
      </c>
      <c r="E205" s="356">
        <f>'[1]2017'!$J$372</f>
        <v>200</v>
      </c>
      <c r="F205" s="767"/>
      <c r="G205" s="768"/>
      <c r="H205" s="768"/>
      <c r="I205" s="769"/>
      <c r="J205" s="705"/>
    </row>
    <row r="206" spans="1:10" ht="13.5" thickBot="1" x14ac:dyDescent="0.25">
      <c r="A206" s="754"/>
      <c r="B206" s="351" t="str">
        <f>'Исполнение 2015'!B208</f>
        <v xml:space="preserve">иные внебюджетные источники </v>
      </c>
      <c r="C206" s="758"/>
      <c r="D206" s="356">
        <v>0</v>
      </c>
      <c r="E206" s="356">
        <v>0</v>
      </c>
      <c r="F206" s="767"/>
      <c r="G206" s="768"/>
      <c r="H206" s="768"/>
      <c r="I206" s="769"/>
      <c r="J206" s="705"/>
    </row>
    <row r="207" spans="1:10" ht="45.75" customHeight="1" x14ac:dyDescent="0.2">
      <c r="A207" s="753" t="s">
        <v>261</v>
      </c>
      <c r="B207" s="348" t="str">
        <f>'Исполнение 2015'!B215</f>
        <v xml:space="preserve">Муниципальная программа "Развитие малого и среднего предпринимательства на территории Находкинского городского округа на 2015-2017 годы"  </v>
      </c>
      <c r="C207" s="770" t="s">
        <v>55</v>
      </c>
      <c r="D207" s="349">
        <f>D208+D209+D210</f>
        <v>1117.146</v>
      </c>
      <c r="E207" s="349">
        <f>E208+E209+E210</f>
        <v>1117.146</v>
      </c>
      <c r="F207" s="305" t="s">
        <v>463</v>
      </c>
      <c r="G207" s="550" t="s">
        <v>83</v>
      </c>
      <c r="H207" s="550">
        <v>504.03399999999999</v>
      </c>
      <c r="I207" s="550">
        <v>546.73400000000004</v>
      </c>
      <c r="J207" s="704" t="s">
        <v>380</v>
      </c>
    </row>
    <row r="208" spans="1:10" ht="65.25" customHeight="1" x14ac:dyDescent="0.2">
      <c r="A208" s="754"/>
      <c r="B208" s="312" t="str">
        <f>'Исполнение 2015'!B216</f>
        <v xml:space="preserve">федеральный бюджет (субсидии, субвенции, иные межбюджетные трансферты)   </v>
      </c>
      <c r="C208" s="771"/>
      <c r="D208" s="567">
        <v>0</v>
      </c>
      <c r="E208" s="567">
        <v>0</v>
      </c>
      <c r="F208" s="304" t="s">
        <v>481</v>
      </c>
      <c r="G208" s="551" t="s">
        <v>79</v>
      </c>
      <c r="H208" s="551">
        <v>40.155999999999999</v>
      </c>
      <c r="I208" s="551">
        <v>39.095999999999997</v>
      </c>
      <c r="J208" s="705"/>
    </row>
    <row r="209" spans="1:10" ht="25.5" x14ac:dyDescent="0.2">
      <c r="A209" s="754"/>
      <c r="B209" s="312" t="str">
        <f>'Исполнение 2015'!B217</f>
        <v xml:space="preserve">краевой бюджет (субсидии, субвенции, иные межбюджетные трансферты)                 </v>
      </c>
      <c r="C209" s="774"/>
      <c r="D209" s="567">
        <f>'[1]2017'!$I$379</f>
        <v>117.146</v>
      </c>
      <c r="E209" s="567">
        <f>'[1]2017'!$J$379</f>
        <v>117.146</v>
      </c>
      <c r="F209" s="764"/>
      <c r="G209" s="765"/>
      <c r="H209" s="765"/>
      <c r="I209" s="766"/>
      <c r="J209" s="705"/>
    </row>
    <row r="210" spans="1:10" x14ac:dyDescent="0.2">
      <c r="A210" s="754"/>
      <c r="B210" s="304" t="s">
        <v>294</v>
      </c>
      <c r="C210" s="758"/>
      <c r="D210" s="567">
        <f>'[1]2017'!$I$380</f>
        <v>1000</v>
      </c>
      <c r="E210" s="567">
        <f>'[1]2017'!$J$380</f>
        <v>1000</v>
      </c>
      <c r="F210" s="767"/>
      <c r="G210" s="768"/>
      <c r="H210" s="768"/>
      <c r="I210" s="769"/>
      <c r="J210" s="705"/>
    </row>
    <row r="211" spans="1:10" ht="23.25" customHeight="1" thickBot="1" x14ac:dyDescent="0.25">
      <c r="A211" s="755"/>
      <c r="B211" s="566" t="str">
        <f>'Исполнение 2015'!B220</f>
        <v xml:space="preserve">иные внебюджетные источники </v>
      </c>
      <c r="C211" s="800"/>
      <c r="D211" s="563">
        <v>0</v>
      </c>
      <c r="E211" s="563">
        <v>0</v>
      </c>
      <c r="F211" s="710"/>
      <c r="G211" s="711"/>
      <c r="H211" s="711"/>
      <c r="I211" s="772"/>
      <c r="J211" s="763"/>
    </row>
    <row r="212" spans="1:10" ht="80.25" customHeight="1" x14ac:dyDescent="0.2">
      <c r="A212" s="753" t="s">
        <v>262</v>
      </c>
      <c r="B212" s="348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212" s="770" t="s">
        <v>57</v>
      </c>
      <c r="D212" s="353">
        <f>D213+D214+D215</f>
        <v>50582.69</v>
      </c>
      <c r="E212" s="353">
        <f>E213+E214+E215</f>
        <v>50582.69</v>
      </c>
      <c r="F212" s="564" t="s">
        <v>464</v>
      </c>
      <c r="G212" s="555" t="s">
        <v>79</v>
      </c>
      <c r="H212" s="408">
        <v>90</v>
      </c>
      <c r="I212" s="408">
        <v>100</v>
      </c>
      <c r="J212" s="704" t="s">
        <v>269</v>
      </c>
    </row>
    <row r="213" spans="1:10" ht="68.25" customHeight="1" x14ac:dyDescent="0.2">
      <c r="A213" s="754"/>
      <c r="B213" s="312" t="str">
        <f>'Исполнение 2015'!B222</f>
        <v xml:space="preserve">федеральный бюджет (субсидии, субвенции, иные межбюджетные трансферты)   </v>
      </c>
      <c r="C213" s="758"/>
      <c r="D213" s="356">
        <f>'[1]2017'!$I$394</f>
        <v>0</v>
      </c>
      <c r="E213" s="356">
        <v>0</v>
      </c>
      <c r="F213" s="304" t="s">
        <v>465</v>
      </c>
      <c r="G213" s="551" t="s">
        <v>79</v>
      </c>
      <c r="H213" s="409">
        <v>100</v>
      </c>
      <c r="I213" s="409">
        <v>100</v>
      </c>
      <c r="J213" s="705"/>
    </row>
    <row r="214" spans="1:10" ht="44.25" customHeight="1" x14ac:dyDescent="0.2">
      <c r="A214" s="754"/>
      <c r="B214" s="312" t="str">
        <f>'Исполнение 2015'!B223</f>
        <v xml:space="preserve">краевой бюджет (субсидии, субвенции, иные межбюджетные трансферты)                 </v>
      </c>
      <c r="C214" s="758"/>
      <c r="D214" s="356">
        <f>'[1]2017'!$I$395</f>
        <v>28263.38</v>
      </c>
      <c r="E214" s="356">
        <f>'[1]2017'!$J$395</f>
        <v>28263.38</v>
      </c>
      <c r="F214" s="304" t="s">
        <v>92</v>
      </c>
      <c r="G214" s="551" t="s">
        <v>79</v>
      </c>
      <c r="H214" s="410">
        <v>90</v>
      </c>
      <c r="I214" s="409">
        <v>100</v>
      </c>
      <c r="J214" s="705"/>
    </row>
    <row r="215" spans="1:10" ht="29.25" customHeight="1" x14ac:dyDescent="0.2">
      <c r="A215" s="754"/>
      <c r="B215" s="304" t="s">
        <v>294</v>
      </c>
      <c r="C215" s="758"/>
      <c r="D215" s="356">
        <f>'[1]2017'!$I$396</f>
        <v>22319.31</v>
      </c>
      <c r="E215" s="356">
        <f>'[1]2017'!$J$396</f>
        <v>22319.31</v>
      </c>
      <c r="F215" s="304" t="s">
        <v>466</v>
      </c>
      <c r="G215" s="551" t="s">
        <v>358</v>
      </c>
      <c r="H215" s="322">
        <v>112200</v>
      </c>
      <c r="I215" s="322">
        <v>163223</v>
      </c>
      <c r="J215" s="705"/>
    </row>
    <row r="216" spans="1:10" ht="120" customHeight="1" x14ac:dyDescent="0.2">
      <c r="A216" s="754"/>
      <c r="B216" s="312" t="s">
        <v>23</v>
      </c>
      <c r="C216" s="771"/>
      <c r="D216" s="356">
        <v>0</v>
      </c>
      <c r="E216" s="356">
        <v>0</v>
      </c>
      <c r="F216" s="304" t="s">
        <v>467</v>
      </c>
      <c r="G216" s="551" t="s">
        <v>131</v>
      </c>
      <c r="H216" s="322">
        <v>20201</v>
      </c>
      <c r="I216" s="322">
        <v>21331</v>
      </c>
      <c r="J216" s="705"/>
    </row>
    <row r="217" spans="1:10" ht="38.25" customHeight="1" thickBot="1" x14ac:dyDescent="0.25">
      <c r="A217" s="755"/>
      <c r="B217" s="710"/>
      <c r="C217" s="711"/>
      <c r="D217" s="711"/>
      <c r="E217" s="772"/>
      <c r="F217" s="357" t="s">
        <v>359</v>
      </c>
      <c r="G217" s="553" t="s">
        <v>207</v>
      </c>
      <c r="H217" s="411">
        <v>4</v>
      </c>
      <c r="I217" s="411">
        <v>16</v>
      </c>
      <c r="J217" s="763"/>
    </row>
    <row r="218" spans="1:10" ht="96" customHeight="1" x14ac:dyDescent="0.2">
      <c r="A218" s="753" t="s">
        <v>263</v>
      </c>
      <c r="B218" s="348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218" s="770" t="s">
        <v>59</v>
      </c>
      <c r="D218" s="353">
        <f>D219+D220+D221</f>
        <v>20</v>
      </c>
      <c r="E218" s="353">
        <f>E219+E220+E221</f>
        <v>20</v>
      </c>
      <c r="F218" s="305" t="s">
        <v>468</v>
      </c>
      <c r="G218" s="550" t="s">
        <v>469</v>
      </c>
      <c r="H218" s="506">
        <v>0</v>
      </c>
      <c r="I218" s="506">
        <v>0</v>
      </c>
      <c r="J218" s="704" t="s">
        <v>269</v>
      </c>
    </row>
    <row r="219" spans="1:10" ht="60" customHeight="1" x14ac:dyDescent="0.2">
      <c r="A219" s="754"/>
      <c r="B219" s="304" t="str">
        <f>'Исполнение 2015'!B228</f>
        <v xml:space="preserve">федеральный бюджет (субсидии, субвенции, иные межбюджетные трансферты)   </v>
      </c>
      <c r="C219" s="758"/>
      <c r="D219" s="513">
        <v>0</v>
      </c>
      <c r="E219" s="513">
        <v>0</v>
      </c>
      <c r="F219" s="304" t="s">
        <v>124</v>
      </c>
      <c r="G219" s="551" t="s">
        <v>470</v>
      </c>
      <c r="H219" s="507">
        <v>0</v>
      </c>
      <c r="I219" s="507">
        <v>0</v>
      </c>
      <c r="J219" s="705"/>
    </row>
    <row r="220" spans="1:10" ht="39.75" customHeight="1" x14ac:dyDescent="0.2">
      <c r="A220" s="754"/>
      <c r="B220" s="304" t="str">
        <f>'Исполнение 2015'!B229</f>
        <v xml:space="preserve">краевой бюджет (субсидии,  субвенции, иные межбюджетные трансферты)                 </v>
      </c>
      <c r="C220" s="758"/>
      <c r="D220" s="513">
        <v>0</v>
      </c>
      <c r="E220" s="513">
        <v>0</v>
      </c>
      <c r="F220" s="304" t="s">
        <v>125</v>
      </c>
      <c r="G220" s="551" t="s">
        <v>471</v>
      </c>
      <c r="H220" s="507">
        <v>10</v>
      </c>
      <c r="I220" s="507">
        <v>10</v>
      </c>
      <c r="J220" s="705"/>
    </row>
    <row r="221" spans="1:10" ht="47.25" customHeight="1" x14ac:dyDescent="0.2">
      <c r="A221" s="754"/>
      <c r="B221" s="304" t="s">
        <v>294</v>
      </c>
      <c r="C221" s="758"/>
      <c r="D221" s="356">
        <f>'[1]2017'!$I$407</f>
        <v>20</v>
      </c>
      <c r="E221" s="356">
        <f>'[1]2017'!$J$407</f>
        <v>20</v>
      </c>
      <c r="F221" s="312" t="s">
        <v>126</v>
      </c>
      <c r="G221" s="556" t="s">
        <v>472</v>
      </c>
      <c r="H221" s="505">
        <v>4</v>
      </c>
      <c r="I221" s="505">
        <v>4</v>
      </c>
      <c r="J221" s="705"/>
    </row>
    <row r="222" spans="1:10" ht="13.5" thickBot="1" x14ac:dyDescent="0.25">
      <c r="A222" s="755"/>
      <c r="B222" s="357" t="s">
        <v>23</v>
      </c>
      <c r="C222" s="800"/>
      <c r="D222" s="358">
        <v>0</v>
      </c>
      <c r="E222" s="358">
        <v>0</v>
      </c>
      <c r="F222" s="799"/>
      <c r="G222" s="799"/>
      <c r="H222" s="799"/>
      <c r="I222" s="799"/>
      <c r="J222" s="763"/>
    </row>
    <row r="223" spans="1:10" ht="63.75" customHeight="1" x14ac:dyDescent="0.2">
      <c r="A223" s="754" t="s">
        <v>264</v>
      </c>
      <c r="B223" s="362" t="s">
        <v>490</v>
      </c>
      <c r="C223" s="771" t="s">
        <v>330</v>
      </c>
      <c r="D223" s="356">
        <f>D224+D225+D226+D227</f>
        <v>1795.82</v>
      </c>
      <c r="E223" s="356">
        <f>E224+E225+E226+E227</f>
        <v>1769.23</v>
      </c>
      <c r="F223" s="415" t="s">
        <v>327</v>
      </c>
      <c r="G223" s="552" t="s">
        <v>79</v>
      </c>
      <c r="H223" s="445">
        <v>100</v>
      </c>
      <c r="I223" s="445">
        <v>100</v>
      </c>
      <c r="J223" s="773" t="s">
        <v>380</v>
      </c>
    </row>
    <row r="224" spans="1:10" ht="54" customHeight="1" x14ac:dyDescent="0.2">
      <c r="A224" s="754"/>
      <c r="B224" s="304" t="str">
        <f>'Исполнение 2015'!B234</f>
        <v xml:space="preserve">федеральный бюджет (субсидии, субвенции, иные межбюджетные трансферты)   </v>
      </c>
      <c r="C224" s="757"/>
      <c r="D224" s="342">
        <v>0</v>
      </c>
      <c r="E224" s="396">
        <v>0</v>
      </c>
      <c r="F224" s="414" t="s">
        <v>328</v>
      </c>
      <c r="G224" s="551" t="s">
        <v>79</v>
      </c>
      <c r="H224" s="382">
        <v>100</v>
      </c>
      <c r="I224" s="341">
        <v>100</v>
      </c>
      <c r="J224" s="773"/>
    </row>
    <row r="225" spans="1:10" ht="82.5" customHeight="1" x14ac:dyDescent="0.2">
      <c r="A225" s="754"/>
      <c r="B225" s="304" t="str">
        <f>'Исполнение 2015'!B235</f>
        <v xml:space="preserve">краевой бюджет (субсидии, субвенции, иные межбюджетные трансферты)                 </v>
      </c>
      <c r="C225" s="757"/>
      <c r="D225" s="342">
        <v>0</v>
      </c>
      <c r="E225" s="396">
        <v>0</v>
      </c>
      <c r="F225" s="414" t="s">
        <v>473</v>
      </c>
      <c r="G225" s="551" t="s">
        <v>79</v>
      </c>
      <c r="H225" s="382">
        <v>37</v>
      </c>
      <c r="I225" s="341">
        <v>38</v>
      </c>
      <c r="J225" s="773"/>
    </row>
    <row r="226" spans="1:10" ht="90" customHeight="1" x14ac:dyDescent="0.2">
      <c r="A226" s="754"/>
      <c r="B226" s="304" t="s">
        <v>294</v>
      </c>
      <c r="C226" s="757"/>
      <c r="D226" s="342">
        <f>'[1]2017'!$I$422</f>
        <v>1795.82</v>
      </c>
      <c r="E226" s="396">
        <f>'[1]2017'!$J$422</f>
        <v>1769.23</v>
      </c>
      <c r="F226" s="414" t="s">
        <v>474</v>
      </c>
      <c r="G226" s="551" t="s">
        <v>79</v>
      </c>
      <c r="H226" s="382">
        <v>27</v>
      </c>
      <c r="I226" s="341">
        <v>39</v>
      </c>
      <c r="J226" s="773"/>
    </row>
    <row r="227" spans="1:10" ht="53.25" customHeight="1" thickBot="1" x14ac:dyDescent="0.25">
      <c r="A227" s="754"/>
      <c r="B227" s="325" t="s">
        <v>23</v>
      </c>
      <c r="C227" s="774"/>
      <c r="D227" s="355">
        <v>0</v>
      </c>
      <c r="E227" s="417">
        <v>0</v>
      </c>
      <c r="F227" s="418" t="s">
        <v>329</v>
      </c>
      <c r="G227" s="552" t="s">
        <v>79</v>
      </c>
      <c r="H227" s="413">
        <v>100</v>
      </c>
      <c r="I227" s="413">
        <v>100</v>
      </c>
      <c r="J227" s="773"/>
    </row>
    <row r="228" spans="1:10" ht="59.25" customHeight="1" x14ac:dyDescent="0.2">
      <c r="A228" s="753" t="s">
        <v>265</v>
      </c>
      <c r="B228" s="191" t="s">
        <v>326</v>
      </c>
      <c r="C228" s="446"/>
      <c r="D228" s="193">
        <f>D230+D231+D232</f>
        <v>28</v>
      </c>
      <c r="E228" s="193">
        <f>E230+E231+E232</f>
        <v>28</v>
      </c>
      <c r="F228" s="373" t="s">
        <v>331</v>
      </c>
      <c r="G228" s="550" t="s">
        <v>83</v>
      </c>
      <c r="H228" s="446">
        <v>3</v>
      </c>
      <c r="I228" s="446">
        <v>6</v>
      </c>
      <c r="J228" s="785" t="s">
        <v>269</v>
      </c>
    </row>
    <row r="229" spans="1:10" ht="63.75" customHeight="1" x14ac:dyDescent="0.2">
      <c r="A229" s="754"/>
      <c r="B229" s="304" t="str">
        <f>'Исполнение 2015'!B240</f>
        <v xml:space="preserve">федеральный бюджет (субсидии, субвенции, иные межбюджетные трансферты)   </v>
      </c>
      <c r="C229" s="447"/>
      <c r="D229" s="195">
        <v>0</v>
      </c>
      <c r="E229" s="195">
        <v>0</v>
      </c>
      <c r="F229" s="290" t="s">
        <v>332</v>
      </c>
      <c r="G229" s="551" t="s">
        <v>79</v>
      </c>
      <c r="H229" s="447">
        <v>100</v>
      </c>
      <c r="I229" s="447">
        <v>100</v>
      </c>
      <c r="J229" s="773"/>
    </row>
    <row r="230" spans="1:10" ht="54.75" customHeight="1" x14ac:dyDescent="0.2">
      <c r="A230" s="754"/>
      <c r="B230" s="304" t="str">
        <f>'Исполнение 2015'!B241</f>
        <v xml:space="preserve">краевой бюджет (субсидии,  субвенции, иные межбюджетные трансферты)                 </v>
      </c>
      <c r="C230" s="447"/>
      <c r="D230" s="195">
        <v>0</v>
      </c>
      <c r="E230" s="195">
        <v>0</v>
      </c>
      <c r="F230" s="290" t="s">
        <v>333</v>
      </c>
      <c r="G230" s="551" t="s">
        <v>79</v>
      </c>
      <c r="H230" s="447">
        <v>100</v>
      </c>
      <c r="I230" s="447">
        <v>100</v>
      </c>
      <c r="J230" s="773"/>
    </row>
    <row r="231" spans="1:10" ht="89.25" x14ac:dyDescent="0.2">
      <c r="A231" s="784"/>
      <c r="B231" s="304" t="s">
        <v>294</v>
      </c>
      <c r="C231" s="447"/>
      <c r="D231" s="195">
        <f>'[1]2017'!$I$430</f>
        <v>28</v>
      </c>
      <c r="E231" s="195">
        <f>'[1]2017'!$J$430</f>
        <v>28</v>
      </c>
      <c r="F231" s="290" t="s">
        <v>334</v>
      </c>
      <c r="G231" s="551" t="s">
        <v>79</v>
      </c>
      <c r="H231" s="447">
        <v>100</v>
      </c>
      <c r="I231" s="447">
        <v>100</v>
      </c>
      <c r="J231" s="786"/>
    </row>
    <row r="232" spans="1:10" ht="84.75" customHeight="1" x14ac:dyDescent="0.2">
      <c r="A232" s="754"/>
      <c r="B232" s="312" t="s">
        <v>23</v>
      </c>
      <c r="C232" s="450"/>
      <c r="D232" s="186">
        <v>0</v>
      </c>
      <c r="E232" s="186">
        <v>0</v>
      </c>
      <c r="F232" s="456" t="s">
        <v>475</v>
      </c>
      <c r="G232" s="556" t="s">
        <v>79</v>
      </c>
      <c r="H232" s="450">
        <v>100</v>
      </c>
      <c r="I232" s="450">
        <v>100</v>
      </c>
      <c r="J232" s="773"/>
    </row>
    <row r="233" spans="1:10" ht="53.25" customHeight="1" x14ac:dyDescent="0.2">
      <c r="A233" s="754"/>
      <c r="B233" s="757"/>
      <c r="C233" s="757"/>
      <c r="D233" s="757"/>
      <c r="E233" s="757"/>
      <c r="F233" s="290" t="s">
        <v>476</v>
      </c>
      <c r="G233" s="551" t="s">
        <v>79</v>
      </c>
      <c r="H233" s="412">
        <v>100</v>
      </c>
      <c r="I233" s="412">
        <v>100</v>
      </c>
      <c r="J233" s="773"/>
    </row>
    <row r="234" spans="1:10" ht="49.5" customHeight="1" x14ac:dyDescent="0.2">
      <c r="A234" s="754"/>
      <c r="B234" s="757"/>
      <c r="C234" s="757"/>
      <c r="D234" s="757"/>
      <c r="E234" s="757"/>
      <c r="F234" s="290" t="s">
        <v>335</v>
      </c>
      <c r="G234" s="551" t="s">
        <v>79</v>
      </c>
      <c r="H234" s="412">
        <v>100</v>
      </c>
      <c r="I234" s="412">
        <v>100</v>
      </c>
      <c r="J234" s="773"/>
    </row>
    <row r="235" spans="1:10" ht="40.5" customHeight="1" thickBot="1" x14ac:dyDescent="0.25">
      <c r="A235" s="755"/>
      <c r="B235" s="774"/>
      <c r="C235" s="774"/>
      <c r="D235" s="774"/>
      <c r="E235" s="774"/>
      <c r="F235" s="441" t="s">
        <v>336</v>
      </c>
      <c r="G235" s="557" t="s">
        <v>83</v>
      </c>
      <c r="H235" s="440">
        <v>33</v>
      </c>
      <c r="I235" s="440">
        <v>44</v>
      </c>
      <c r="J235" s="781"/>
    </row>
    <row r="236" spans="1:10" ht="95.25" customHeight="1" x14ac:dyDescent="0.2">
      <c r="A236" s="753" t="s">
        <v>266</v>
      </c>
      <c r="B236" s="348" t="s">
        <v>491</v>
      </c>
      <c r="C236" s="779" t="s">
        <v>361</v>
      </c>
      <c r="D236" s="419">
        <f>D237+D238+D239</f>
        <v>43803.056000000004</v>
      </c>
      <c r="E236" s="419">
        <f>E237+E238+E239</f>
        <v>36139.323000000004</v>
      </c>
      <c r="F236" s="403" t="s">
        <v>372</v>
      </c>
      <c r="G236" s="286" t="s">
        <v>79</v>
      </c>
      <c r="H236" s="442">
        <v>90</v>
      </c>
      <c r="I236" s="510">
        <v>84.53</v>
      </c>
      <c r="J236" s="785" t="s">
        <v>404</v>
      </c>
    </row>
    <row r="237" spans="1:10" ht="53.25" customHeight="1" x14ac:dyDescent="0.2">
      <c r="A237" s="754"/>
      <c r="B237" s="304" t="s">
        <v>24</v>
      </c>
      <c r="C237" s="780"/>
      <c r="D237" s="323">
        <v>0</v>
      </c>
      <c r="E237" s="323">
        <v>0</v>
      </c>
      <c r="F237" s="397" t="s">
        <v>386</v>
      </c>
      <c r="G237" s="495" t="s">
        <v>377</v>
      </c>
      <c r="H237" s="427">
        <v>1</v>
      </c>
      <c r="I237" s="509">
        <v>1</v>
      </c>
      <c r="J237" s="773"/>
    </row>
    <row r="238" spans="1:10" ht="54.75" customHeight="1" x14ac:dyDescent="0.2">
      <c r="A238" s="754"/>
      <c r="B238" s="304" t="s">
        <v>360</v>
      </c>
      <c r="C238" s="780"/>
      <c r="D238" s="323">
        <v>0</v>
      </c>
      <c r="E238" s="323">
        <v>0</v>
      </c>
      <c r="F238" s="397" t="s">
        <v>387</v>
      </c>
      <c r="G238" s="495" t="s">
        <v>377</v>
      </c>
      <c r="H238" s="427">
        <v>1</v>
      </c>
      <c r="I238" s="509">
        <v>1</v>
      </c>
      <c r="J238" s="773"/>
    </row>
    <row r="239" spans="1:10" ht="63.75" customHeight="1" x14ac:dyDescent="0.2">
      <c r="A239" s="754"/>
      <c r="B239" s="304" t="s">
        <v>294</v>
      </c>
      <c r="C239" s="780"/>
      <c r="D239" s="323">
        <f>'[1]2017'!$I$437</f>
        <v>43803.056000000004</v>
      </c>
      <c r="E239" s="323">
        <f>'[1]2017'!$J$437</f>
        <v>36139.323000000004</v>
      </c>
      <c r="F239" s="397" t="s">
        <v>388</v>
      </c>
      <c r="G239" s="187" t="s">
        <v>79</v>
      </c>
      <c r="H239" s="195">
        <v>95</v>
      </c>
      <c r="I239" s="457">
        <v>96.67</v>
      </c>
      <c r="J239" s="773"/>
    </row>
    <row r="240" spans="1:10" ht="57.75" customHeight="1" x14ac:dyDescent="0.2">
      <c r="A240" s="754"/>
      <c r="B240" s="304" t="s">
        <v>23</v>
      </c>
      <c r="C240" s="780"/>
      <c r="D240" s="323">
        <v>0</v>
      </c>
      <c r="E240" s="323">
        <v>0</v>
      </c>
      <c r="F240" s="397" t="s">
        <v>389</v>
      </c>
      <c r="G240" s="187" t="s">
        <v>79</v>
      </c>
      <c r="H240" s="195">
        <v>0</v>
      </c>
      <c r="I240" s="457">
        <v>0</v>
      </c>
      <c r="J240" s="773"/>
    </row>
    <row r="241" spans="1:10" ht="38.25" customHeight="1" x14ac:dyDescent="0.2">
      <c r="A241" s="754"/>
      <c r="B241" s="787"/>
      <c r="C241" s="788"/>
      <c r="D241" s="788"/>
      <c r="E241" s="789"/>
      <c r="F241" s="397" t="s">
        <v>390</v>
      </c>
      <c r="G241" s="187" t="s">
        <v>376</v>
      </c>
      <c r="H241" s="443">
        <v>0</v>
      </c>
      <c r="I241" s="458">
        <v>0</v>
      </c>
      <c r="J241" s="773"/>
    </row>
    <row r="242" spans="1:10" ht="31.5" customHeight="1" x14ac:dyDescent="0.2">
      <c r="A242" s="784"/>
      <c r="B242" s="790"/>
      <c r="C242" s="791"/>
      <c r="D242" s="791"/>
      <c r="E242" s="792"/>
      <c r="F242" s="397" t="s">
        <v>391</v>
      </c>
      <c r="G242" s="495" t="s">
        <v>376</v>
      </c>
      <c r="H242" s="444">
        <v>0</v>
      </c>
      <c r="I242" s="458">
        <v>0</v>
      </c>
      <c r="J242" s="786"/>
    </row>
    <row r="243" spans="1:10" ht="49.5" customHeight="1" x14ac:dyDescent="0.2">
      <c r="A243" s="754"/>
      <c r="B243" s="793"/>
      <c r="C243" s="794"/>
      <c r="D243" s="794"/>
      <c r="E243" s="795"/>
      <c r="F243" s="400" t="s">
        <v>392</v>
      </c>
      <c r="G243" s="526" t="s">
        <v>79</v>
      </c>
      <c r="H243" s="527" t="s">
        <v>402</v>
      </c>
      <c r="I243" s="528">
        <v>8.8000000000000007</v>
      </c>
      <c r="J243" s="773"/>
    </row>
    <row r="244" spans="1:10" ht="29.25" customHeight="1" x14ac:dyDescent="0.2">
      <c r="A244" s="754"/>
      <c r="B244" s="793"/>
      <c r="C244" s="794"/>
      <c r="D244" s="794"/>
      <c r="E244" s="795"/>
      <c r="F244" s="397" t="s">
        <v>373</v>
      </c>
      <c r="G244" s="187" t="s">
        <v>79</v>
      </c>
      <c r="H244" s="443" t="s">
        <v>374</v>
      </c>
      <c r="I244" s="458">
        <v>11.74</v>
      </c>
      <c r="J244" s="773"/>
    </row>
    <row r="245" spans="1:10" ht="13.5" customHeight="1" x14ac:dyDescent="0.2">
      <c r="A245" s="754"/>
      <c r="B245" s="793"/>
      <c r="C245" s="794"/>
      <c r="D245" s="794"/>
      <c r="E245" s="795"/>
      <c r="F245" s="397" t="s">
        <v>362</v>
      </c>
      <c r="G245" s="187" t="s">
        <v>79</v>
      </c>
      <c r="H245" s="195">
        <v>0</v>
      </c>
      <c r="I245" s="509">
        <v>25</v>
      </c>
      <c r="J245" s="773"/>
    </row>
    <row r="246" spans="1:10" ht="78" customHeight="1" x14ac:dyDescent="0.2">
      <c r="A246" s="754"/>
      <c r="B246" s="793"/>
      <c r="C246" s="794"/>
      <c r="D246" s="794"/>
      <c r="E246" s="795"/>
      <c r="F246" s="397" t="s">
        <v>393</v>
      </c>
      <c r="G246" s="187" t="s">
        <v>79</v>
      </c>
      <c r="H246" s="195" t="s">
        <v>375</v>
      </c>
      <c r="I246" s="509">
        <v>0.59</v>
      </c>
      <c r="J246" s="773"/>
    </row>
    <row r="247" spans="1:10" ht="25.5" x14ac:dyDescent="0.2">
      <c r="A247" s="754"/>
      <c r="B247" s="793"/>
      <c r="C247" s="794"/>
      <c r="D247" s="794"/>
      <c r="E247" s="795"/>
      <c r="F247" s="397" t="s">
        <v>394</v>
      </c>
      <c r="G247" s="187" t="s">
        <v>376</v>
      </c>
      <c r="H247" s="195">
        <v>0</v>
      </c>
      <c r="I247" s="509">
        <v>0</v>
      </c>
      <c r="J247" s="773"/>
    </row>
    <row r="248" spans="1:10" ht="25.5" customHeight="1" x14ac:dyDescent="0.2">
      <c r="A248" s="754"/>
      <c r="B248" s="793"/>
      <c r="C248" s="794"/>
      <c r="D248" s="794"/>
      <c r="E248" s="795"/>
      <c r="F248" s="397" t="s">
        <v>395</v>
      </c>
      <c r="G248" s="187" t="s">
        <v>79</v>
      </c>
      <c r="H248" s="195">
        <v>100</v>
      </c>
      <c r="I248" s="509">
        <v>104.02</v>
      </c>
      <c r="J248" s="773"/>
    </row>
    <row r="249" spans="1:10" ht="25.5" x14ac:dyDescent="0.2">
      <c r="A249" s="754"/>
      <c r="B249" s="793"/>
      <c r="C249" s="794"/>
      <c r="D249" s="794"/>
      <c r="E249" s="795"/>
      <c r="F249" s="397" t="s">
        <v>396</v>
      </c>
      <c r="G249" s="548" t="s">
        <v>477</v>
      </c>
      <c r="H249" s="427">
        <v>1</v>
      </c>
      <c r="I249" s="509">
        <v>1</v>
      </c>
      <c r="J249" s="773"/>
    </row>
    <row r="250" spans="1:10" x14ac:dyDescent="0.2">
      <c r="A250" s="754"/>
      <c r="B250" s="793"/>
      <c r="C250" s="794"/>
      <c r="D250" s="794"/>
      <c r="E250" s="795"/>
      <c r="F250" s="397" t="s">
        <v>397</v>
      </c>
      <c r="G250" s="187" t="s">
        <v>207</v>
      </c>
      <c r="H250" s="195">
        <v>0</v>
      </c>
      <c r="I250" s="509">
        <v>1</v>
      </c>
      <c r="J250" s="773"/>
    </row>
    <row r="251" spans="1:10" ht="46.5" customHeight="1" x14ac:dyDescent="0.2">
      <c r="A251" s="754"/>
      <c r="B251" s="793"/>
      <c r="C251" s="794"/>
      <c r="D251" s="794"/>
      <c r="E251" s="795"/>
      <c r="F251" s="397" t="s">
        <v>398</v>
      </c>
      <c r="G251" s="187" t="s">
        <v>79</v>
      </c>
      <c r="H251" s="427">
        <v>100</v>
      </c>
      <c r="I251" s="509">
        <v>100</v>
      </c>
      <c r="J251" s="773"/>
    </row>
    <row r="252" spans="1:10" ht="51.75" customHeight="1" x14ac:dyDescent="0.2">
      <c r="A252" s="754"/>
      <c r="B252" s="793"/>
      <c r="C252" s="794"/>
      <c r="D252" s="794"/>
      <c r="E252" s="795"/>
      <c r="F252" s="240" t="s">
        <v>399</v>
      </c>
      <c r="G252" s="426" t="s">
        <v>79</v>
      </c>
      <c r="H252" s="495" t="s">
        <v>403</v>
      </c>
      <c r="I252" s="509">
        <v>61.05</v>
      </c>
      <c r="J252" s="773"/>
    </row>
    <row r="253" spans="1:10" ht="77.25" customHeight="1" x14ac:dyDescent="0.2">
      <c r="A253" s="754"/>
      <c r="B253" s="793"/>
      <c r="C253" s="794"/>
      <c r="D253" s="794"/>
      <c r="E253" s="795"/>
      <c r="F253" s="397" t="s">
        <v>400</v>
      </c>
      <c r="G253" s="548" t="s">
        <v>79</v>
      </c>
      <c r="H253" s="495">
        <v>100</v>
      </c>
      <c r="I253" s="509">
        <v>100</v>
      </c>
      <c r="J253" s="773"/>
    </row>
    <row r="254" spans="1:10" ht="45.75" customHeight="1" x14ac:dyDescent="0.2">
      <c r="A254" s="754"/>
      <c r="B254" s="793"/>
      <c r="C254" s="794"/>
      <c r="D254" s="794"/>
      <c r="E254" s="795"/>
      <c r="F254" s="397" t="s">
        <v>478</v>
      </c>
      <c r="G254" s="548" t="s">
        <v>477</v>
      </c>
      <c r="H254" s="495">
        <v>1</v>
      </c>
      <c r="I254" s="509">
        <v>1</v>
      </c>
      <c r="J254" s="773"/>
    </row>
    <row r="255" spans="1:10" ht="43.5" customHeight="1" x14ac:dyDescent="0.2">
      <c r="A255" s="754"/>
      <c r="B255" s="793"/>
      <c r="C255" s="794"/>
      <c r="D255" s="794"/>
      <c r="E255" s="795"/>
      <c r="F255" s="397" t="s">
        <v>401</v>
      </c>
      <c r="G255" s="548" t="s">
        <v>79</v>
      </c>
      <c r="H255" s="495">
        <v>100</v>
      </c>
      <c r="I255" s="509">
        <v>100</v>
      </c>
      <c r="J255" s="773"/>
    </row>
    <row r="256" spans="1:10" ht="42.75" customHeight="1" x14ac:dyDescent="0.2">
      <c r="A256" s="754"/>
      <c r="B256" s="793"/>
      <c r="C256" s="794"/>
      <c r="D256" s="794"/>
      <c r="E256" s="795"/>
      <c r="F256" s="397" t="s">
        <v>479</v>
      </c>
      <c r="G256" s="548" t="s">
        <v>79</v>
      </c>
      <c r="H256" s="495">
        <v>100</v>
      </c>
      <c r="I256" s="509">
        <v>100</v>
      </c>
      <c r="J256" s="773"/>
    </row>
    <row r="257" spans="1:10" ht="51.75" customHeight="1" thickBot="1" x14ac:dyDescent="0.25">
      <c r="A257" s="755"/>
      <c r="B257" s="796"/>
      <c r="C257" s="797"/>
      <c r="D257" s="797"/>
      <c r="E257" s="798"/>
      <c r="F257" s="246" t="s">
        <v>480</v>
      </c>
      <c r="G257" s="549" t="s">
        <v>79</v>
      </c>
      <c r="H257" s="496">
        <v>43</v>
      </c>
      <c r="I257" s="512">
        <v>11.5</v>
      </c>
      <c r="J257" s="781"/>
    </row>
    <row r="258" spans="1:10" ht="43.5" customHeight="1" x14ac:dyDescent="0.2">
      <c r="A258" s="775" t="s">
        <v>364</v>
      </c>
      <c r="B258" s="524" t="s">
        <v>363</v>
      </c>
      <c r="C258" s="777" t="s">
        <v>304</v>
      </c>
      <c r="D258" s="181">
        <f>D259+D260+D261+D262</f>
        <v>14354.201000000001</v>
      </c>
      <c r="E258" s="525">
        <f>E259+E260+E261+E262</f>
        <v>14354.201000000001</v>
      </c>
      <c r="F258" s="300" t="s">
        <v>365</v>
      </c>
      <c r="G258" s="424" t="s">
        <v>83</v>
      </c>
      <c r="H258" s="500">
        <v>4</v>
      </c>
      <c r="I258" s="498">
        <v>4</v>
      </c>
      <c r="J258" s="773" t="s">
        <v>269</v>
      </c>
    </row>
    <row r="259" spans="1:10" ht="25.5" x14ac:dyDescent="0.2">
      <c r="A259" s="775"/>
      <c r="B259" s="324" t="s">
        <v>24</v>
      </c>
      <c r="C259" s="777"/>
      <c r="D259" s="195">
        <f>'[1]2017'!$I$444</f>
        <v>7280.25</v>
      </c>
      <c r="E259" s="421">
        <f>'[1]2017'!$J$444</f>
        <v>7280.25</v>
      </c>
      <c r="F259" s="422" t="s">
        <v>366</v>
      </c>
      <c r="G259" s="423" t="s">
        <v>83</v>
      </c>
      <c r="H259" s="416">
        <v>1</v>
      </c>
      <c r="I259" s="449">
        <v>1</v>
      </c>
      <c r="J259" s="773"/>
    </row>
    <row r="260" spans="1:10" ht="25.5" x14ac:dyDescent="0.2">
      <c r="A260" s="775"/>
      <c r="B260" s="324" t="s">
        <v>360</v>
      </c>
      <c r="C260" s="777"/>
      <c r="D260" s="195">
        <f>'[1]2017'!$I$445</f>
        <v>1491.1399999999999</v>
      </c>
      <c r="E260" s="421">
        <f>'[1]2017'!$J$445</f>
        <v>1491.1399999999999</v>
      </c>
      <c r="F260" s="422" t="s">
        <v>367</v>
      </c>
      <c r="G260" s="423" t="s">
        <v>198</v>
      </c>
      <c r="H260" s="416">
        <v>3109</v>
      </c>
      <c r="I260" s="449">
        <v>3109.61</v>
      </c>
      <c r="J260" s="773"/>
    </row>
    <row r="261" spans="1:10" ht="25.5" x14ac:dyDescent="0.2">
      <c r="A261" s="775"/>
      <c r="B261" s="324" t="s">
        <v>294</v>
      </c>
      <c r="C261" s="777"/>
      <c r="D261" s="195">
        <f>'[1]2017'!$I$446</f>
        <v>5582.8110000000006</v>
      </c>
      <c r="E261" s="421">
        <f>'[1]2017'!$J$446</f>
        <v>5582.8110000000006</v>
      </c>
      <c r="F261" s="422" t="s">
        <v>368</v>
      </c>
      <c r="G261" s="423" t="s">
        <v>198</v>
      </c>
      <c r="H261" s="416">
        <v>1838</v>
      </c>
      <c r="I261" s="449">
        <v>1838</v>
      </c>
      <c r="J261" s="773"/>
    </row>
    <row r="262" spans="1:10" ht="13.5" thickBot="1" x14ac:dyDescent="0.25">
      <c r="A262" s="776"/>
      <c r="B262" s="326" t="s">
        <v>23</v>
      </c>
      <c r="C262" s="778"/>
      <c r="D262" s="197">
        <v>0</v>
      </c>
      <c r="E262" s="197">
        <v>0</v>
      </c>
      <c r="F262" s="782"/>
      <c r="G262" s="783"/>
      <c r="H262" s="783"/>
      <c r="I262" s="783"/>
      <c r="J262" s="781"/>
    </row>
    <row r="263" spans="1:10" x14ac:dyDescent="0.2">
      <c r="A263" s="238"/>
      <c r="B263" s="217" t="s">
        <v>337</v>
      </c>
      <c r="C263" s="699"/>
      <c r="D263" s="181">
        <f>D264+D265+D266+D267</f>
        <v>3452919.3419999997</v>
      </c>
      <c r="E263" s="181">
        <f>E264+E265+E266+E267</f>
        <v>3241319.3650000002</v>
      </c>
    </row>
    <row r="264" spans="1:10" ht="25.5" x14ac:dyDescent="0.2">
      <c r="A264" s="238"/>
      <c r="B264" s="324" t="str">
        <f>B229</f>
        <v xml:space="preserve">федеральный бюджет (субсидии, субвенции, иные межбюджетные трансферты)   </v>
      </c>
      <c r="C264" s="699"/>
      <c r="D264" s="181">
        <f t="shared" ref="D264:E265" si="5">D5+D11+D41+D46+D61+D96+D103+D134+D176+D196+D203+D208+D213+D219+D224+D229+D237+D259</f>
        <v>114615.573</v>
      </c>
      <c r="E264" s="181">
        <f t="shared" si="5"/>
        <v>113869.614</v>
      </c>
      <c r="F264" s="339"/>
    </row>
    <row r="265" spans="1:10" ht="25.5" x14ac:dyDescent="0.2">
      <c r="A265" s="238"/>
      <c r="B265" s="324" t="str">
        <f>B230</f>
        <v xml:space="preserve">краевой бюджет (субсидии,  субвенции, иные межбюджетные трансферты)                 </v>
      </c>
      <c r="C265" s="699"/>
      <c r="D265" s="181">
        <f t="shared" si="5"/>
        <v>1379247.6719999998</v>
      </c>
      <c r="E265" s="181">
        <f t="shared" si="5"/>
        <v>1235107.9719999998</v>
      </c>
      <c r="F265" s="339"/>
    </row>
    <row r="266" spans="1:10" x14ac:dyDescent="0.2">
      <c r="A266" s="238"/>
      <c r="B266" s="324" t="str">
        <f>B231</f>
        <v>бюджета Находкинского городского округа</v>
      </c>
      <c r="C266" s="699"/>
      <c r="D266" s="181">
        <f>D7+D13+D43+D48+D63+D98+D111+D136+D178+D198+D205+D210+D215+D226+D231+D239+D261+D105+D221</f>
        <v>1857137.497</v>
      </c>
      <c r="E266" s="181">
        <f>E7+E13+E43+E48+E63+E98+E111+E136+E178+E198+E205+E210+E215+E226+E231+E239+E261+E105+E221</f>
        <v>1793382.7790000003</v>
      </c>
      <c r="F266" s="339"/>
    </row>
    <row r="267" spans="1:10" ht="13.5" thickBot="1" x14ac:dyDescent="0.25">
      <c r="A267" s="238"/>
      <c r="B267" s="326" t="str">
        <f>B232</f>
        <v xml:space="preserve">иные внебюджетные источники </v>
      </c>
      <c r="C267" s="700"/>
      <c r="D267" s="289">
        <f>D69</f>
        <v>101918.6</v>
      </c>
      <c r="E267" s="289">
        <f>E69</f>
        <v>98959</v>
      </c>
      <c r="F267" s="339"/>
    </row>
    <row r="268" spans="1:10" x14ac:dyDescent="0.2">
      <c r="E268" s="250"/>
    </row>
    <row r="269" spans="1:10" x14ac:dyDescent="0.2">
      <c r="D269" s="250"/>
      <c r="E269" s="250"/>
    </row>
    <row r="270" spans="1:10" x14ac:dyDescent="0.2">
      <c r="A270" s="173"/>
      <c r="B270" s="173"/>
      <c r="C270" s="173"/>
      <c r="D270" s="330"/>
      <c r="E270" s="250"/>
      <c r="F270" s="173"/>
      <c r="G270" s="173"/>
      <c r="H270" s="391"/>
      <c r="I270" s="173"/>
      <c r="J270" s="173"/>
    </row>
  </sheetData>
  <mergeCells count="206">
    <mergeCell ref="F51:I54"/>
    <mergeCell ref="J154:J158"/>
    <mergeCell ref="F157:I158"/>
    <mergeCell ref="A30:A34"/>
    <mergeCell ref="A35:A39"/>
    <mergeCell ref="F78:I79"/>
    <mergeCell ref="J75:J79"/>
    <mergeCell ref="F87:I87"/>
    <mergeCell ref="J85:J87"/>
    <mergeCell ref="F83:I84"/>
    <mergeCell ref="J80:J84"/>
    <mergeCell ref="F67:I69"/>
    <mergeCell ref="J65:J69"/>
    <mergeCell ref="F63:I64"/>
    <mergeCell ref="J60:J64"/>
    <mergeCell ref="A70:A74"/>
    <mergeCell ref="A85:A87"/>
    <mergeCell ref="A88:A89"/>
    <mergeCell ref="A103:A107"/>
    <mergeCell ref="J125:J127"/>
    <mergeCell ref="F126:I127"/>
    <mergeCell ref="C95:C99"/>
    <mergeCell ref="B100:E101"/>
    <mergeCell ref="J95:J101"/>
    <mergeCell ref="C103:C107"/>
    <mergeCell ref="F103:I107"/>
    <mergeCell ref="J103:J107"/>
    <mergeCell ref="C70:C71"/>
    <mergeCell ref="C72:C73"/>
    <mergeCell ref="C207:C208"/>
    <mergeCell ref="C209:C211"/>
    <mergeCell ref="J207:J211"/>
    <mergeCell ref="F209:I211"/>
    <mergeCell ref="J70:J74"/>
    <mergeCell ref="F73:I74"/>
    <mergeCell ref="C85:C87"/>
    <mergeCell ref="C88:C89"/>
    <mergeCell ref="F88:J89"/>
    <mergeCell ref="F102:I102"/>
    <mergeCell ref="A159:A169"/>
    <mergeCell ref="J159:J169"/>
    <mergeCell ref="A185:A189"/>
    <mergeCell ref="A190:A194"/>
    <mergeCell ref="C175:C179"/>
    <mergeCell ref="C190:C194"/>
    <mergeCell ref="A180:A184"/>
    <mergeCell ref="C180:C184"/>
    <mergeCell ref="F192:I194"/>
    <mergeCell ref="J190:J194"/>
    <mergeCell ref="A175:A179"/>
    <mergeCell ref="J180:J184"/>
    <mergeCell ref="J185:J189"/>
    <mergeCell ref="J170:J174"/>
    <mergeCell ref="F172:I174"/>
    <mergeCell ref="B164:E169"/>
    <mergeCell ref="C185:C189"/>
    <mergeCell ref="A60:A64"/>
    <mergeCell ref="C60:C64"/>
    <mergeCell ref="A65:A69"/>
    <mergeCell ref="C65:C69"/>
    <mergeCell ref="F189:I189"/>
    <mergeCell ref="F175:I179"/>
    <mergeCell ref="J175:J179"/>
    <mergeCell ref="F183:I184"/>
    <mergeCell ref="A138:A142"/>
    <mergeCell ref="C138:C142"/>
    <mergeCell ref="A170:A174"/>
    <mergeCell ref="C170:C174"/>
    <mergeCell ref="G145:I145"/>
    <mergeCell ref="G159:I159"/>
    <mergeCell ref="G163:I163"/>
    <mergeCell ref="F139:I142"/>
    <mergeCell ref="J138:J142"/>
    <mergeCell ref="A154:A158"/>
    <mergeCell ref="C154:C158"/>
    <mergeCell ref="C159:C163"/>
    <mergeCell ref="F153:I153"/>
    <mergeCell ref="B148:E153"/>
    <mergeCell ref="C145:C147"/>
    <mergeCell ref="A133:A137"/>
    <mergeCell ref="A143:A147"/>
    <mergeCell ref="J143:J147"/>
    <mergeCell ref="A148:A153"/>
    <mergeCell ref="J148:J153"/>
    <mergeCell ref="A113:A117"/>
    <mergeCell ref="C113:C117"/>
    <mergeCell ref="A118:A122"/>
    <mergeCell ref="C118:C122"/>
    <mergeCell ref="F133:I137"/>
    <mergeCell ref="J118:J122"/>
    <mergeCell ref="F122:I122"/>
    <mergeCell ref="F114:I117"/>
    <mergeCell ref="J113:J117"/>
    <mergeCell ref="A128:A132"/>
    <mergeCell ref="C128:C132"/>
    <mergeCell ref="F128:I132"/>
    <mergeCell ref="J128:J132"/>
    <mergeCell ref="A123:A124"/>
    <mergeCell ref="C123:C124"/>
    <mergeCell ref="J123:J124"/>
    <mergeCell ref="C125:C127"/>
    <mergeCell ref="A125:A127"/>
    <mergeCell ref="C133:C137"/>
    <mergeCell ref="J133:J137"/>
    <mergeCell ref="A108:A112"/>
    <mergeCell ref="C108:C112"/>
    <mergeCell ref="A95:A101"/>
    <mergeCell ref="J108:J112"/>
    <mergeCell ref="C40:C41"/>
    <mergeCell ref="C42:C44"/>
    <mergeCell ref="C90:C94"/>
    <mergeCell ref="A75:A79"/>
    <mergeCell ref="C75:C79"/>
    <mergeCell ref="A80:A84"/>
    <mergeCell ref="C80:C84"/>
    <mergeCell ref="F90:I94"/>
    <mergeCell ref="J90:J94"/>
    <mergeCell ref="A90:A94"/>
    <mergeCell ref="A58:A59"/>
    <mergeCell ref="C58:C59"/>
    <mergeCell ref="F58:J59"/>
    <mergeCell ref="J55:J57"/>
    <mergeCell ref="F56:I57"/>
    <mergeCell ref="C55:C57"/>
    <mergeCell ref="A55:A57"/>
    <mergeCell ref="A50:A54"/>
    <mergeCell ref="C50:C54"/>
    <mergeCell ref="J50:J54"/>
    <mergeCell ref="C35:C39"/>
    <mergeCell ref="J25:J29"/>
    <mergeCell ref="F26:I29"/>
    <mergeCell ref="A45:A49"/>
    <mergeCell ref="C45:C49"/>
    <mergeCell ref="F10:I14"/>
    <mergeCell ref="F22:I24"/>
    <mergeCell ref="J21:J24"/>
    <mergeCell ref="J42:J44"/>
    <mergeCell ref="F43:I44"/>
    <mergeCell ref="A40:A41"/>
    <mergeCell ref="A42:A44"/>
    <mergeCell ref="J40:J41"/>
    <mergeCell ref="J15:J19"/>
    <mergeCell ref="F17:I19"/>
    <mergeCell ref="J30:J34"/>
    <mergeCell ref="F32:I34"/>
    <mergeCell ref="A1:J1"/>
    <mergeCell ref="A2:A3"/>
    <mergeCell ref="B2:B3"/>
    <mergeCell ref="C2:C3"/>
    <mergeCell ref="D2:E2"/>
    <mergeCell ref="F2:I2"/>
    <mergeCell ref="J2:J3"/>
    <mergeCell ref="J45:J49"/>
    <mergeCell ref="F45:I49"/>
    <mergeCell ref="J35:J39"/>
    <mergeCell ref="F35:I39"/>
    <mergeCell ref="A15:A19"/>
    <mergeCell ref="C15:C19"/>
    <mergeCell ref="A21:A24"/>
    <mergeCell ref="C21:C24"/>
    <mergeCell ref="A4:A9"/>
    <mergeCell ref="C4:C9"/>
    <mergeCell ref="J4:J9"/>
    <mergeCell ref="A10:A14"/>
    <mergeCell ref="C10:C14"/>
    <mergeCell ref="J10:J14"/>
    <mergeCell ref="A25:A29"/>
    <mergeCell ref="C25:C29"/>
    <mergeCell ref="C30:C34"/>
    <mergeCell ref="C263:C267"/>
    <mergeCell ref="J223:J227"/>
    <mergeCell ref="A218:A222"/>
    <mergeCell ref="C223:C227"/>
    <mergeCell ref="A223:A227"/>
    <mergeCell ref="B233:E235"/>
    <mergeCell ref="A258:A262"/>
    <mergeCell ref="C258:C262"/>
    <mergeCell ref="C236:C240"/>
    <mergeCell ref="J258:J262"/>
    <mergeCell ref="F262:I262"/>
    <mergeCell ref="A228:A231"/>
    <mergeCell ref="J228:J231"/>
    <mergeCell ref="A232:A235"/>
    <mergeCell ref="J232:J235"/>
    <mergeCell ref="J236:J242"/>
    <mergeCell ref="A236:A242"/>
    <mergeCell ref="B241:E242"/>
    <mergeCell ref="A243:A257"/>
    <mergeCell ref="B243:E257"/>
    <mergeCell ref="J243:J257"/>
    <mergeCell ref="F222:I222"/>
    <mergeCell ref="J218:J222"/>
    <mergeCell ref="C218:C222"/>
    <mergeCell ref="A207:A211"/>
    <mergeCell ref="C195:C199"/>
    <mergeCell ref="A202:A206"/>
    <mergeCell ref="C202:C206"/>
    <mergeCell ref="A212:A217"/>
    <mergeCell ref="A195:A201"/>
    <mergeCell ref="B200:E201"/>
    <mergeCell ref="J195:J201"/>
    <mergeCell ref="J202:J206"/>
    <mergeCell ref="F203:I206"/>
    <mergeCell ref="C212:C216"/>
    <mergeCell ref="B217:E217"/>
    <mergeCell ref="J212:J217"/>
  </mergeCells>
  <pageMargins left="0.31496062992125984" right="0.31496062992125984" top="0.35433070866141736" bottom="0.35433070866141736" header="0.31496062992125984" footer="0.31496062992125984"/>
  <pageSetup paperSize="9" scale="7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133"/>
  <sheetViews>
    <sheetView view="pageLayout" topLeftCell="A121" zoomScale="77" zoomScaleNormal="100" zoomScalePageLayoutView="77" workbookViewId="0">
      <selection activeCell="B8" sqref="B8"/>
    </sheetView>
  </sheetViews>
  <sheetFormatPr defaultRowHeight="12.75" x14ac:dyDescent="0.2"/>
  <cols>
    <col min="1" max="1" width="3.5703125" style="244" customWidth="1"/>
    <col min="2" max="2" width="30.140625" style="242" customWidth="1"/>
    <col min="3" max="3" width="14.28515625" style="248" customWidth="1"/>
    <col min="4" max="9" width="10.140625" style="481" customWidth="1"/>
    <col min="10" max="10" width="12.42578125" style="249" customWidth="1"/>
    <col min="11" max="11" width="11.7109375" style="249" customWidth="1"/>
    <col min="12" max="12" width="32.28515625" style="242" customWidth="1"/>
    <col min="13" max="13" width="8" style="243" customWidth="1"/>
    <col min="14" max="14" width="9.5703125" style="243" customWidth="1"/>
    <col min="15" max="15" width="10.5703125" style="243" customWidth="1"/>
    <col min="16" max="16" width="9.7109375" style="243" customWidth="1"/>
    <col min="17" max="17" width="11.140625" style="243" customWidth="1"/>
    <col min="18" max="18" width="10.85546875" style="243" customWidth="1"/>
    <col min="19" max="19" width="10" style="243" customWidth="1"/>
    <col min="20" max="20" width="15.5703125" style="243" customWidth="1"/>
    <col min="21" max="21" width="11.28515625" style="243" customWidth="1"/>
    <col min="22" max="22" width="14.85546875" style="278" customWidth="1"/>
    <col min="23" max="23" width="16.42578125" style="332" customWidth="1"/>
    <col min="24" max="16384" width="9.140625" style="173"/>
  </cols>
  <sheetData>
    <row r="1" spans="1:23" ht="16.5" thickBot="1" x14ac:dyDescent="0.25">
      <c r="A1" s="850" t="s">
        <v>379</v>
      </c>
      <c r="B1" s="850"/>
      <c r="C1" s="850"/>
      <c r="D1" s="850"/>
      <c r="E1" s="850"/>
      <c r="F1" s="850"/>
      <c r="G1" s="850"/>
      <c r="H1" s="850"/>
      <c r="I1" s="850"/>
      <c r="J1" s="850"/>
      <c r="K1" s="850"/>
      <c r="L1" s="850"/>
      <c r="M1" s="850"/>
      <c r="N1" s="850"/>
      <c r="O1" s="850"/>
      <c r="P1" s="850"/>
      <c r="Q1" s="850"/>
      <c r="R1" s="850"/>
      <c r="S1" s="850"/>
      <c r="T1" s="850"/>
      <c r="U1" s="850"/>
      <c r="V1" s="850"/>
    </row>
    <row r="2" spans="1:23" ht="36" customHeight="1" x14ac:dyDescent="0.2">
      <c r="A2" s="719" t="s">
        <v>1</v>
      </c>
      <c r="B2" s="718" t="s">
        <v>222</v>
      </c>
      <c r="C2" s="718" t="s">
        <v>221</v>
      </c>
      <c r="D2" s="718" t="s">
        <v>223</v>
      </c>
      <c r="E2" s="718"/>
      <c r="F2" s="718"/>
      <c r="G2" s="718"/>
      <c r="H2" s="718"/>
      <c r="I2" s="718"/>
      <c r="J2" s="718"/>
      <c r="K2" s="718"/>
      <c r="L2" s="718" t="s">
        <v>227</v>
      </c>
      <c r="M2" s="718"/>
      <c r="N2" s="718"/>
      <c r="O2" s="718"/>
      <c r="P2" s="718"/>
      <c r="Q2" s="718"/>
      <c r="R2" s="718"/>
      <c r="S2" s="718"/>
      <c r="T2" s="718"/>
      <c r="U2" s="718"/>
      <c r="V2" s="852" t="s">
        <v>289</v>
      </c>
    </row>
    <row r="3" spans="1:23" ht="36" customHeight="1" x14ac:dyDescent="0.2">
      <c r="A3" s="851"/>
      <c r="B3" s="844"/>
      <c r="C3" s="844"/>
      <c r="D3" s="855" t="s">
        <v>295</v>
      </c>
      <c r="E3" s="855"/>
      <c r="F3" s="855" t="s">
        <v>296</v>
      </c>
      <c r="G3" s="855"/>
      <c r="H3" s="855" t="s">
        <v>344</v>
      </c>
      <c r="I3" s="855"/>
      <c r="J3" s="844" t="s">
        <v>418</v>
      </c>
      <c r="K3" s="844"/>
      <c r="L3" s="844" t="s">
        <v>419</v>
      </c>
      <c r="M3" s="844" t="str">
        <f>'Исполнение 2015'!H2</f>
        <v>Единица измерения</v>
      </c>
      <c r="N3" s="844" t="s">
        <v>295</v>
      </c>
      <c r="O3" s="844"/>
      <c r="P3" s="844" t="s">
        <v>296</v>
      </c>
      <c r="Q3" s="844"/>
      <c r="R3" s="844" t="s">
        <v>344</v>
      </c>
      <c r="S3" s="844"/>
      <c r="T3" s="844" t="s">
        <v>418</v>
      </c>
      <c r="U3" s="844"/>
      <c r="V3" s="853"/>
    </row>
    <row r="4" spans="1:23" ht="38.25" customHeight="1" thickBot="1" x14ac:dyDescent="0.25">
      <c r="A4" s="720"/>
      <c r="B4" s="721"/>
      <c r="C4" s="721"/>
      <c r="D4" s="352" t="s">
        <v>224</v>
      </c>
      <c r="E4" s="352" t="s">
        <v>225</v>
      </c>
      <c r="F4" s="352" t="s">
        <v>224</v>
      </c>
      <c r="G4" s="352" t="s">
        <v>225</v>
      </c>
      <c r="H4" s="352" t="s">
        <v>224</v>
      </c>
      <c r="I4" s="352" t="s">
        <v>225</v>
      </c>
      <c r="J4" s="329" t="s">
        <v>224</v>
      </c>
      <c r="K4" s="329" t="s">
        <v>225</v>
      </c>
      <c r="L4" s="721"/>
      <c r="M4" s="721"/>
      <c r="N4" s="329" t="s">
        <v>224</v>
      </c>
      <c r="O4" s="329" t="s">
        <v>225</v>
      </c>
      <c r="P4" s="329" t="s">
        <v>224</v>
      </c>
      <c r="Q4" s="329" t="s">
        <v>225</v>
      </c>
      <c r="R4" s="329" t="s">
        <v>224</v>
      </c>
      <c r="S4" s="329" t="s">
        <v>225</v>
      </c>
      <c r="T4" s="329" t="s">
        <v>224</v>
      </c>
      <c r="U4" s="329" t="s">
        <v>225</v>
      </c>
      <c r="V4" s="854"/>
    </row>
    <row r="5" spans="1:23" ht="66.75" customHeight="1" x14ac:dyDescent="0.2">
      <c r="A5" s="784">
        <v>1</v>
      </c>
      <c r="B5" s="343" t="s">
        <v>487</v>
      </c>
      <c r="C5" s="758" t="s">
        <v>37</v>
      </c>
      <c r="D5" s="345">
        <f>D6+D7+D8+D9</f>
        <v>4723.3100000000004</v>
      </c>
      <c r="E5" s="345">
        <f t="shared" ref="E5:I5" si="0">E6+E7+E8+E9</f>
        <v>4555.01</v>
      </c>
      <c r="F5" s="345">
        <f t="shared" si="0"/>
        <v>7421.88</v>
      </c>
      <c r="G5" s="345">
        <f t="shared" si="0"/>
        <v>7250.59</v>
      </c>
      <c r="H5" s="345">
        <f t="shared" si="0"/>
        <v>4816</v>
      </c>
      <c r="I5" s="345">
        <f t="shared" si="0"/>
        <v>4674.88</v>
      </c>
      <c r="J5" s="371">
        <f>D5+F5+H5</f>
        <v>16961.190000000002</v>
      </c>
      <c r="K5" s="371">
        <f>E5+G5+I5</f>
        <v>16480.48</v>
      </c>
      <c r="L5" s="321" t="s">
        <v>290</v>
      </c>
      <c r="M5" s="477" t="s">
        <v>79</v>
      </c>
      <c r="N5" s="345">
        <v>100</v>
      </c>
      <c r="O5" s="345">
        <v>100</v>
      </c>
      <c r="P5" s="345">
        <v>100</v>
      </c>
      <c r="Q5" s="345">
        <v>100</v>
      </c>
      <c r="R5" s="345">
        <v>100</v>
      </c>
      <c r="S5" s="345">
        <v>100</v>
      </c>
      <c r="T5" s="482">
        <v>100</v>
      </c>
      <c r="U5" s="482">
        <v>100</v>
      </c>
      <c r="V5" s="804" t="s">
        <v>380</v>
      </c>
      <c r="W5" s="333"/>
    </row>
    <row r="6" spans="1:23" ht="42" customHeight="1" x14ac:dyDescent="0.2">
      <c r="A6" s="760"/>
      <c r="B6" s="347" t="str">
        <f>'Исполнение 2015'!B4</f>
        <v xml:space="preserve">федеральный бюджет (субсидии, субвенции, иные межбюджетные трансферты)   </v>
      </c>
      <c r="C6" s="758"/>
      <c r="D6" s="323">
        <v>0</v>
      </c>
      <c r="E6" s="323">
        <v>0</v>
      </c>
      <c r="F6" s="323">
        <v>0</v>
      </c>
      <c r="G6" s="323">
        <v>0</v>
      </c>
      <c r="H6" s="323">
        <v>0</v>
      </c>
      <c r="I6" s="323">
        <v>0</v>
      </c>
      <c r="J6" s="350">
        <f t="shared" ref="J6:K9" si="1">D6+F6+H6</f>
        <v>0</v>
      </c>
      <c r="K6" s="350">
        <f t="shared" si="1"/>
        <v>0</v>
      </c>
      <c r="L6" s="321" t="s">
        <v>291</v>
      </c>
      <c r="M6" s="345" t="s">
        <v>79</v>
      </c>
      <c r="N6" s="323">
        <v>96</v>
      </c>
      <c r="O6" s="323">
        <v>96</v>
      </c>
      <c r="P6" s="323">
        <v>96</v>
      </c>
      <c r="Q6" s="323">
        <v>96</v>
      </c>
      <c r="R6" s="323">
        <v>96</v>
      </c>
      <c r="S6" s="323">
        <v>96</v>
      </c>
      <c r="T6" s="328">
        <v>96</v>
      </c>
      <c r="U6" s="328">
        <v>96</v>
      </c>
      <c r="V6" s="804"/>
      <c r="W6" s="333"/>
    </row>
    <row r="7" spans="1:23" ht="54.75" customHeight="1" x14ac:dyDescent="0.2">
      <c r="A7" s="760"/>
      <c r="B7" s="347" t="str">
        <f>'Исполнение 2015'!B5</f>
        <v xml:space="preserve">краевой бюджет (субсидии, субвенции, иные межбюджетные трансферты)                 </v>
      </c>
      <c r="C7" s="758"/>
      <c r="D7" s="323">
        <v>0</v>
      </c>
      <c r="E7" s="323">
        <v>0</v>
      </c>
      <c r="F7" s="323">
        <v>0</v>
      </c>
      <c r="G7" s="323">
        <v>0</v>
      </c>
      <c r="H7" s="323">
        <v>0</v>
      </c>
      <c r="I7" s="323">
        <v>0</v>
      </c>
      <c r="J7" s="350">
        <f t="shared" si="1"/>
        <v>0</v>
      </c>
      <c r="K7" s="350">
        <f t="shared" si="1"/>
        <v>0</v>
      </c>
      <c r="L7" s="321" t="s">
        <v>338</v>
      </c>
      <c r="M7" s="323" t="s">
        <v>83</v>
      </c>
      <c r="N7" s="323">
        <v>315000</v>
      </c>
      <c r="O7" s="323">
        <v>315000</v>
      </c>
      <c r="P7" s="323">
        <v>345000</v>
      </c>
      <c r="Q7" s="323">
        <v>455878</v>
      </c>
      <c r="R7" s="323">
        <v>375000</v>
      </c>
      <c r="S7" s="323">
        <v>446921</v>
      </c>
      <c r="T7" s="327">
        <f>N7+P7+R7</f>
        <v>1035000</v>
      </c>
      <c r="U7" s="327">
        <f>O7+Q7+S7</f>
        <v>1217799</v>
      </c>
      <c r="V7" s="804"/>
      <c r="W7" s="333"/>
    </row>
    <row r="8" spans="1:23" ht="39.75" customHeight="1" x14ac:dyDescent="0.2">
      <c r="A8" s="760"/>
      <c r="B8" s="347" t="s">
        <v>294</v>
      </c>
      <c r="C8" s="758"/>
      <c r="D8" s="323">
        <v>4723.3100000000004</v>
      </c>
      <c r="E8" s="323">
        <v>4555.01</v>
      </c>
      <c r="F8" s="323">
        <v>7421.88</v>
      </c>
      <c r="G8" s="323">
        <v>7250.59</v>
      </c>
      <c r="H8" s="323">
        <v>4816</v>
      </c>
      <c r="I8" s="323">
        <v>4674.88</v>
      </c>
      <c r="J8" s="350">
        <f t="shared" si="1"/>
        <v>16961.190000000002</v>
      </c>
      <c r="K8" s="350">
        <f t="shared" si="1"/>
        <v>16480.48</v>
      </c>
      <c r="L8" s="321" t="s">
        <v>292</v>
      </c>
      <c r="M8" s="323" t="s">
        <v>79</v>
      </c>
      <c r="N8" s="323">
        <v>80</v>
      </c>
      <c r="O8" s="323">
        <v>80</v>
      </c>
      <c r="P8" s="323">
        <v>80</v>
      </c>
      <c r="Q8" s="323">
        <v>80</v>
      </c>
      <c r="R8" s="323">
        <v>80</v>
      </c>
      <c r="S8" s="323">
        <v>80</v>
      </c>
      <c r="T8" s="327">
        <v>80</v>
      </c>
      <c r="U8" s="327">
        <v>80</v>
      </c>
      <c r="V8" s="804"/>
      <c r="W8" s="333"/>
    </row>
    <row r="9" spans="1:23" ht="35.25" customHeight="1" x14ac:dyDescent="0.2">
      <c r="A9" s="760"/>
      <c r="B9" s="347" t="str">
        <f>'Исполнение 2015'!B8</f>
        <v xml:space="preserve">иные внебюджетные источники </v>
      </c>
      <c r="C9" s="771"/>
      <c r="D9" s="323">
        <v>0</v>
      </c>
      <c r="E9" s="323">
        <v>0</v>
      </c>
      <c r="F9" s="323">
        <v>0</v>
      </c>
      <c r="G9" s="323">
        <v>0</v>
      </c>
      <c r="H9" s="323">
        <v>0</v>
      </c>
      <c r="I9" s="323">
        <v>0</v>
      </c>
      <c r="J9" s="344">
        <f t="shared" si="1"/>
        <v>0</v>
      </c>
      <c r="K9" s="344">
        <f t="shared" si="1"/>
        <v>0</v>
      </c>
      <c r="L9" s="321" t="s">
        <v>339</v>
      </c>
      <c r="M9" s="323" t="s">
        <v>83</v>
      </c>
      <c r="N9" s="323">
        <v>3800</v>
      </c>
      <c r="O9" s="323">
        <v>3800</v>
      </c>
      <c r="P9" s="323">
        <v>4200</v>
      </c>
      <c r="Q9" s="323">
        <v>10020</v>
      </c>
      <c r="R9" s="323">
        <v>4600</v>
      </c>
      <c r="S9" s="323">
        <v>10026</v>
      </c>
      <c r="T9" s="327">
        <f t="shared" ref="T9:U11" si="2">N9+P9+R9</f>
        <v>12600</v>
      </c>
      <c r="U9" s="327">
        <f t="shared" si="2"/>
        <v>23846</v>
      </c>
      <c r="V9" s="804"/>
      <c r="W9" s="333"/>
    </row>
    <row r="10" spans="1:23" ht="53.25" customHeight="1" thickBot="1" x14ac:dyDescent="0.25">
      <c r="A10" s="761"/>
      <c r="B10" s="666"/>
      <c r="C10" s="667"/>
      <c r="D10" s="667"/>
      <c r="E10" s="667"/>
      <c r="F10" s="667"/>
      <c r="G10" s="667"/>
      <c r="H10" s="667"/>
      <c r="I10" s="667"/>
      <c r="J10" s="667"/>
      <c r="K10" s="673"/>
      <c r="L10" s="570" t="s">
        <v>293</v>
      </c>
      <c r="M10" s="345" t="s">
        <v>131</v>
      </c>
      <c r="N10" s="438">
        <v>1</v>
      </c>
      <c r="O10" s="438">
        <v>1</v>
      </c>
      <c r="P10" s="438">
        <v>2</v>
      </c>
      <c r="Q10" s="438">
        <v>5</v>
      </c>
      <c r="R10" s="438">
        <v>3</v>
      </c>
      <c r="S10" s="438">
        <v>3</v>
      </c>
      <c r="T10" s="483">
        <f t="shared" si="2"/>
        <v>6</v>
      </c>
      <c r="U10" s="483">
        <f t="shared" si="2"/>
        <v>9</v>
      </c>
      <c r="V10" s="840"/>
      <c r="W10" s="333"/>
    </row>
    <row r="11" spans="1:23" ht="79.5" customHeight="1" x14ac:dyDescent="0.2">
      <c r="A11" s="845" t="s">
        <v>381</v>
      </c>
      <c r="B11" s="348" t="str">
        <f>'Исполнение 2015'!B46</f>
        <v>Муниципальная программа "Поддержка социально ориентированных некоммерческих организаций Находкинского городского округа" на 2015 - 2017 годы</v>
      </c>
      <c r="C11" s="756" t="s">
        <v>28</v>
      </c>
      <c r="D11" s="477">
        <f>D12+D13+D14+D15</f>
        <v>1027.26</v>
      </c>
      <c r="E11" s="477">
        <f t="shared" ref="E11:I11" si="3">E12+E13+E14+E15</f>
        <v>981.97</v>
      </c>
      <c r="F11" s="477">
        <f t="shared" si="3"/>
        <v>1065</v>
      </c>
      <c r="G11" s="477">
        <f t="shared" si="3"/>
        <v>1029.1099999999999</v>
      </c>
      <c r="H11" s="477">
        <f t="shared" si="3"/>
        <v>1119</v>
      </c>
      <c r="I11" s="477">
        <f t="shared" si="3"/>
        <v>1094.74</v>
      </c>
      <c r="J11" s="353">
        <f>J12+J13+J14+J15</f>
        <v>3211.26</v>
      </c>
      <c r="K11" s="353">
        <f>K12+K13+K14+K15</f>
        <v>3105.8199999999997</v>
      </c>
      <c r="L11" s="564" t="s">
        <v>425</v>
      </c>
      <c r="M11" s="555" t="s">
        <v>83</v>
      </c>
      <c r="N11" s="463">
        <v>8</v>
      </c>
      <c r="O11" s="463">
        <v>8</v>
      </c>
      <c r="P11" s="463">
        <v>9</v>
      </c>
      <c r="Q11" s="463">
        <v>9</v>
      </c>
      <c r="R11" s="463">
        <v>10</v>
      </c>
      <c r="S11" s="463">
        <v>10</v>
      </c>
      <c r="T11" s="463">
        <f t="shared" si="2"/>
        <v>27</v>
      </c>
      <c r="U11" s="463">
        <f t="shared" si="2"/>
        <v>27</v>
      </c>
      <c r="V11" s="704" t="s">
        <v>380</v>
      </c>
      <c r="W11" s="335"/>
    </row>
    <row r="12" spans="1:23" ht="68.25" customHeight="1" x14ac:dyDescent="0.2">
      <c r="A12" s="846"/>
      <c r="B12" s="304" t="str">
        <f>'Исполнение 2015'!B47</f>
        <v xml:space="preserve">федеральный бюджет (субсидии, субвенции, иные межбюджетные трансферты)   </v>
      </c>
      <c r="C12" s="757"/>
      <c r="D12" s="323">
        <v>0</v>
      </c>
      <c r="E12" s="323">
        <v>0</v>
      </c>
      <c r="F12" s="323">
        <v>0</v>
      </c>
      <c r="G12" s="323">
        <v>0</v>
      </c>
      <c r="H12" s="323">
        <v>0</v>
      </c>
      <c r="I12" s="323">
        <v>0</v>
      </c>
      <c r="J12" s="350">
        <f>'[1]2017'!$I$91</f>
        <v>0</v>
      </c>
      <c r="K12" s="350">
        <f>'[1]2017'!$J$91</f>
        <v>0</v>
      </c>
      <c r="L12" s="304" t="s">
        <v>122</v>
      </c>
      <c r="M12" s="551" t="s">
        <v>79</v>
      </c>
      <c r="N12" s="468">
        <v>2</v>
      </c>
      <c r="O12" s="468">
        <v>1.7</v>
      </c>
      <c r="P12" s="468">
        <v>3</v>
      </c>
      <c r="Q12" s="468">
        <v>3.7</v>
      </c>
      <c r="R12" s="468">
        <v>4</v>
      </c>
      <c r="S12" s="468">
        <v>4.4000000000000004</v>
      </c>
      <c r="T12" s="468">
        <v>5.5</v>
      </c>
      <c r="U12" s="468">
        <v>10.1</v>
      </c>
      <c r="V12" s="705"/>
      <c r="W12" s="335"/>
    </row>
    <row r="13" spans="1:23" ht="90" customHeight="1" x14ac:dyDescent="0.2">
      <c r="A13" s="846"/>
      <c r="B13" s="304" t="str">
        <f>'Исполнение 2015'!B48</f>
        <v xml:space="preserve">краевой бюджет (субсидии, субвенции, иные межбюджетные трансферты)                 </v>
      </c>
      <c r="C13" s="757"/>
      <c r="D13" s="323">
        <v>0</v>
      </c>
      <c r="E13" s="323">
        <v>0</v>
      </c>
      <c r="F13" s="323">
        <v>0</v>
      </c>
      <c r="G13" s="323">
        <v>0</v>
      </c>
      <c r="H13" s="323">
        <v>0</v>
      </c>
      <c r="I13" s="323">
        <v>0</v>
      </c>
      <c r="J13" s="350">
        <v>0</v>
      </c>
      <c r="K13" s="350">
        <v>0</v>
      </c>
      <c r="L13" s="312" t="s">
        <v>202</v>
      </c>
      <c r="M13" s="556" t="s">
        <v>79</v>
      </c>
      <c r="N13" s="464">
        <v>100</v>
      </c>
      <c r="O13" s="464">
        <v>100</v>
      </c>
      <c r="P13" s="464">
        <v>100</v>
      </c>
      <c r="Q13" s="464">
        <v>100</v>
      </c>
      <c r="R13" s="464">
        <v>100</v>
      </c>
      <c r="S13" s="464">
        <v>100</v>
      </c>
      <c r="T13" s="464">
        <v>100</v>
      </c>
      <c r="U13" s="464">
        <v>100</v>
      </c>
      <c r="V13" s="706"/>
      <c r="W13" s="335"/>
    </row>
    <row r="14" spans="1:23" ht="26.25" customHeight="1" x14ac:dyDescent="0.2">
      <c r="A14" s="846"/>
      <c r="B14" s="304" t="s">
        <v>294</v>
      </c>
      <c r="C14" s="757"/>
      <c r="D14" s="323">
        <v>1027.26</v>
      </c>
      <c r="E14" s="323">
        <v>981.97</v>
      </c>
      <c r="F14" s="323">
        <v>1065</v>
      </c>
      <c r="G14" s="323">
        <v>1029.1099999999999</v>
      </c>
      <c r="H14" s="323">
        <v>1119</v>
      </c>
      <c r="I14" s="323">
        <v>1094.74</v>
      </c>
      <c r="J14" s="350">
        <f>D14+F14+H14</f>
        <v>3211.26</v>
      </c>
      <c r="K14" s="350">
        <f>E14+G14+I14</f>
        <v>3105.8199999999997</v>
      </c>
      <c r="L14" s="757"/>
      <c r="M14" s="757"/>
      <c r="N14" s="757"/>
      <c r="O14" s="757"/>
      <c r="P14" s="757"/>
      <c r="Q14" s="757"/>
      <c r="R14" s="757"/>
      <c r="S14" s="757"/>
      <c r="T14" s="757"/>
      <c r="U14" s="757"/>
      <c r="V14" s="848"/>
      <c r="W14" s="334"/>
    </row>
    <row r="15" spans="1:23" ht="21" customHeight="1" thickBot="1" x14ac:dyDescent="0.25">
      <c r="A15" s="847"/>
      <c r="B15" s="357" t="str">
        <f>'Исполнение 2015'!B51</f>
        <v xml:space="preserve">иные внебюджетные источники </v>
      </c>
      <c r="C15" s="762"/>
      <c r="D15" s="478">
        <v>0</v>
      </c>
      <c r="E15" s="478">
        <v>0</v>
      </c>
      <c r="F15" s="478">
        <v>0</v>
      </c>
      <c r="G15" s="478">
        <v>0</v>
      </c>
      <c r="H15" s="478">
        <v>0</v>
      </c>
      <c r="I15" s="478">
        <v>0</v>
      </c>
      <c r="J15" s="352">
        <v>0</v>
      </c>
      <c r="K15" s="352">
        <v>0</v>
      </c>
      <c r="L15" s="762"/>
      <c r="M15" s="762"/>
      <c r="N15" s="762"/>
      <c r="O15" s="762"/>
      <c r="P15" s="762"/>
      <c r="Q15" s="762"/>
      <c r="R15" s="762"/>
      <c r="S15" s="762"/>
      <c r="T15" s="762"/>
      <c r="U15" s="762"/>
      <c r="V15" s="849"/>
      <c r="W15" s="334"/>
    </row>
    <row r="16" spans="1:23" ht="74.25" customHeight="1" x14ac:dyDescent="0.2">
      <c r="A16" s="759" t="s">
        <v>235</v>
      </c>
      <c r="B16" s="348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16" s="841" t="s">
        <v>28</v>
      </c>
      <c r="D16" s="477">
        <f>D17+D18+D19+D20</f>
        <v>23544.09</v>
      </c>
      <c r="E16" s="477">
        <f t="shared" ref="E16:I16" si="4">E17+E18+E19+E20</f>
        <v>22700.39</v>
      </c>
      <c r="F16" s="477">
        <f t="shared" si="4"/>
        <v>62159.25</v>
      </c>
      <c r="G16" s="477">
        <f t="shared" si="4"/>
        <v>55648.53</v>
      </c>
      <c r="H16" s="477">
        <f t="shared" si="4"/>
        <v>56659.72</v>
      </c>
      <c r="I16" s="477">
        <f t="shared" si="4"/>
        <v>53853.82</v>
      </c>
      <c r="J16" s="353">
        <f>J17+J18+J19+J20</f>
        <v>142363.06</v>
      </c>
      <c r="K16" s="353">
        <f>K17+K18+K19+K20</f>
        <v>132202.74</v>
      </c>
      <c r="L16" s="801"/>
      <c r="M16" s="802"/>
      <c r="N16" s="802"/>
      <c r="O16" s="802"/>
      <c r="P16" s="802"/>
      <c r="Q16" s="802"/>
      <c r="R16" s="802"/>
      <c r="S16" s="802"/>
      <c r="T16" s="802"/>
      <c r="U16" s="802"/>
      <c r="V16" s="785" t="s">
        <v>270</v>
      </c>
      <c r="W16" s="334"/>
    </row>
    <row r="17" spans="1:23" ht="38.25" x14ac:dyDescent="0.2">
      <c r="A17" s="760"/>
      <c r="B17" s="304" t="str">
        <f>'Исполнение 2015'!B53</f>
        <v xml:space="preserve">федеральный бюджет (субсидии, субвенции, иные межбюджетные трансферты)   </v>
      </c>
      <c r="C17" s="842"/>
      <c r="D17" s="323">
        <v>6348.7</v>
      </c>
      <c r="E17" s="323">
        <v>6348.7</v>
      </c>
      <c r="F17" s="323">
        <v>0</v>
      </c>
      <c r="G17" s="323">
        <v>0</v>
      </c>
      <c r="H17" s="323">
        <v>1294.57</v>
      </c>
      <c r="I17" s="323">
        <v>1294.57</v>
      </c>
      <c r="J17" s="350">
        <f>D17+F17+H17</f>
        <v>7643.2699999999995</v>
      </c>
      <c r="K17" s="350">
        <f>E17+G17+I17</f>
        <v>7643.2699999999995</v>
      </c>
      <c r="L17" s="767"/>
      <c r="M17" s="768"/>
      <c r="N17" s="768"/>
      <c r="O17" s="768"/>
      <c r="P17" s="768"/>
      <c r="Q17" s="768"/>
      <c r="R17" s="768"/>
      <c r="S17" s="768"/>
      <c r="T17" s="768"/>
      <c r="U17" s="768"/>
      <c r="V17" s="773"/>
      <c r="W17" s="334"/>
    </row>
    <row r="18" spans="1:23" ht="38.25" x14ac:dyDescent="0.2">
      <c r="A18" s="760"/>
      <c r="B18" s="304" t="str">
        <f>'Исполнение 2015'!B54</f>
        <v xml:space="preserve">краевой бюджет (субсидии, субвенции, иные межбюджетные трансферты)                 </v>
      </c>
      <c r="C18" s="842"/>
      <c r="D18" s="323">
        <v>0</v>
      </c>
      <c r="E18" s="323">
        <v>0</v>
      </c>
      <c r="F18" s="323">
        <v>53497</v>
      </c>
      <c r="G18" s="323">
        <v>47292.11</v>
      </c>
      <c r="H18" s="323">
        <v>55100</v>
      </c>
      <c r="I18" s="323">
        <v>52294.1</v>
      </c>
      <c r="J18" s="350">
        <f t="shared" ref="J18:J19" si="5">D18+F18+H18</f>
        <v>108597</v>
      </c>
      <c r="K18" s="350">
        <f t="shared" ref="K18:K19" si="6">E18+G18+I18</f>
        <v>99586.209999999992</v>
      </c>
      <c r="L18" s="767"/>
      <c r="M18" s="768"/>
      <c r="N18" s="768"/>
      <c r="O18" s="768"/>
      <c r="P18" s="768"/>
      <c r="Q18" s="768"/>
      <c r="R18" s="768"/>
      <c r="S18" s="768"/>
      <c r="T18" s="768"/>
      <c r="U18" s="768"/>
      <c r="V18" s="773"/>
      <c r="W18" s="334"/>
    </row>
    <row r="19" spans="1:23" ht="25.5" x14ac:dyDescent="0.2">
      <c r="A19" s="760"/>
      <c r="B19" s="304" t="s">
        <v>294</v>
      </c>
      <c r="C19" s="842"/>
      <c r="D19" s="323">
        <v>17195.39</v>
      </c>
      <c r="E19" s="323">
        <v>16351.69</v>
      </c>
      <c r="F19" s="323">
        <v>8662.25</v>
      </c>
      <c r="G19" s="323">
        <v>8356.42</v>
      </c>
      <c r="H19" s="323">
        <v>265.14999999999998</v>
      </c>
      <c r="I19" s="323">
        <v>265.14999999999998</v>
      </c>
      <c r="J19" s="350">
        <f t="shared" si="5"/>
        <v>26122.79</v>
      </c>
      <c r="K19" s="350">
        <f t="shared" si="6"/>
        <v>24973.260000000002</v>
      </c>
      <c r="L19" s="767"/>
      <c r="M19" s="768"/>
      <c r="N19" s="768"/>
      <c r="O19" s="768"/>
      <c r="P19" s="768"/>
      <c r="Q19" s="768"/>
      <c r="R19" s="768"/>
      <c r="S19" s="768"/>
      <c r="T19" s="768"/>
      <c r="U19" s="768"/>
      <c r="V19" s="773"/>
      <c r="W19" s="334"/>
    </row>
    <row r="20" spans="1:23" ht="13.5" thickBot="1" x14ac:dyDescent="0.25">
      <c r="A20" s="761"/>
      <c r="B20" s="357" t="str">
        <f>'Исполнение 2015'!B57</f>
        <v xml:space="preserve">иные внебюджетные источники </v>
      </c>
      <c r="C20" s="843"/>
      <c r="D20" s="478"/>
      <c r="E20" s="478"/>
      <c r="F20" s="478"/>
      <c r="G20" s="478"/>
      <c r="H20" s="478"/>
      <c r="I20" s="478"/>
      <c r="J20" s="352">
        <v>0</v>
      </c>
      <c r="K20" s="352">
        <v>0</v>
      </c>
      <c r="L20" s="710"/>
      <c r="M20" s="711"/>
      <c r="N20" s="711"/>
      <c r="O20" s="711"/>
      <c r="P20" s="711"/>
      <c r="Q20" s="711"/>
      <c r="R20" s="711"/>
      <c r="S20" s="711"/>
      <c r="T20" s="711"/>
      <c r="U20" s="711"/>
      <c r="V20" s="781"/>
      <c r="W20" s="334"/>
    </row>
    <row r="21" spans="1:23" ht="107.25" customHeight="1" x14ac:dyDescent="0.2">
      <c r="A21" s="572" t="s">
        <v>411</v>
      </c>
      <c r="B21" s="362" t="str">
        <f>'Исполнение 2015'!B58</f>
        <v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v>
      </c>
      <c r="C21" s="312" t="s">
        <v>28</v>
      </c>
      <c r="D21" s="479">
        <f>D22+D23+D24+D25</f>
        <v>9912.619999999999</v>
      </c>
      <c r="E21" s="479">
        <f t="shared" ref="E21:I21" si="7">E22+E23+E24+E25</f>
        <v>9364.85</v>
      </c>
      <c r="F21" s="479">
        <f t="shared" si="7"/>
        <v>884.05</v>
      </c>
      <c r="G21" s="479">
        <f t="shared" si="7"/>
        <v>884.05</v>
      </c>
      <c r="H21" s="479">
        <f t="shared" si="7"/>
        <v>1559.7199999999998</v>
      </c>
      <c r="I21" s="479">
        <f t="shared" si="7"/>
        <v>1559.7199999999998</v>
      </c>
      <c r="J21" s="344">
        <f>J22+J23+J24+J25</f>
        <v>12356.39</v>
      </c>
      <c r="K21" s="344">
        <f>K22+K23+K24+K25</f>
        <v>11808.619999999999</v>
      </c>
      <c r="L21" s="312" t="s">
        <v>297</v>
      </c>
      <c r="M21" s="556" t="s">
        <v>83</v>
      </c>
      <c r="N21" s="556">
        <v>21</v>
      </c>
      <c r="O21" s="556">
        <v>23</v>
      </c>
      <c r="P21" s="556">
        <v>1</v>
      </c>
      <c r="Q21" s="556">
        <v>1</v>
      </c>
      <c r="R21" s="556">
        <v>6</v>
      </c>
      <c r="S21" s="556">
        <v>6</v>
      </c>
      <c r="T21" s="556">
        <f>N21+P21+R21</f>
        <v>28</v>
      </c>
      <c r="U21" s="556">
        <f>O21+Q21+S21</f>
        <v>30</v>
      </c>
      <c r="V21" s="573" t="s">
        <v>385</v>
      </c>
      <c r="W21" s="334"/>
    </row>
    <row r="22" spans="1:23" ht="100.5" customHeight="1" x14ac:dyDescent="0.2">
      <c r="A22" s="803"/>
      <c r="B22" s="304" t="s">
        <v>24</v>
      </c>
      <c r="C22" s="774"/>
      <c r="D22" s="323">
        <v>6348.7</v>
      </c>
      <c r="E22" s="323">
        <v>6348.7</v>
      </c>
      <c r="F22" s="323">
        <v>0</v>
      </c>
      <c r="G22" s="323">
        <v>0</v>
      </c>
      <c r="H22" s="323">
        <v>1294.57</v>
      </c>
      <c r="I22" s="323">
        <v>1294.57</v>
      </c>
      <c r="J22" s="350">
        <f>D22+F22+H22</f>
        <v>7643.2699999999995</v>
      </c>
      <c r="K22" s="350">
        <f>E22+G22+I22</f>
        <v>7643.2699999999995</v>
      </c>
      <c r="L22" s="312" t="s">
        <v>485</v>
      </c>
      <c r="M22" s="473" t="s">
        <v>83</v>
      </c>
      <c r="N22" s="473">
        <v>7</v>
      </c>
      <c r="O22" s="473">
        <v>6</v>
      </c>
      <c r="P22" s="473">
        <v>1</v>
      </c>
      <c r="Q22" s="473">
        <v>1</v>
      </c>
      <c r="R22" s="473">
        <v>0</v>
      </c>
      <c r="S22" s="473">
        <v>0</v>
      </c>
      <c r="T22" s="473">
        <f>N22+P22+R22</f>
        <v>8</v>
      </c>
      <c r="U22" s="473">
        <f>O22+Q22+S22</f>
        <v>7</v>
      </c>
      <c r="V22" s="813"/>
      <c r="W22" s="334"/>
    </row>
    <row r="23" spans="1:23" ht="42" customHeight="1" x14ac:dyDescent="0.2">
      <c r="A23" s="754"/>
      <c r="B23" s="312" t="str">
        <f>'Исполнение 2015'!B60</f>
        <v xml:space="preserve">краевой бюджет (субсидии, субвенции, иные межбюджетные трансферты)                 </v>
      </c>
      <c r="C23" s="758"/>
      <c r="D23" s="323">
        <v>0</v>
      </c>
      <c r="E23" s="323">
        <v>0</v>
      </c>
      <c r="F23" s="323">
        <v>0</v>
      </c>
      <c r="G23" s="323">
        <v>0</v>
      </c>
      <c r="H23" s="323">
        <v>0</v>
      </c>
      <c r="I23" s="323">
        <v>0</v>
      </c>
      <c r="J23" s="350">
        <f>D23+F23+H23</f>
        <v>0</v>
      </c>
      <c r="K23" s="344">
        <f>E23+G23+I23</f>
        <v>0</v>
      </c>
      <c r="L23" s="764"/>
      <c r="M23" s="765"/>
      <c r="N23" s="765"/>
      <c r="O23" s="765"/>
      <c r="P23" s="765"/>
      <c r="Q23" s="765"/>
      <c r="R23" s="765"/>
      <c r="S23" s="765"/>
      <c r="T23" s="765"/>
      <c r="U23" s="766"/>
      <c r="V23" s="705"/>
      <c r="W23" s="334"/>
    </row>
    <row r="24" spans="1:23" ht="28.5" customHeight="1" x14ac:dyDescent="0.2">
      <c r="A24" s="754"/>
      <c r="B24" s="304" t="s">
        <v>294</v>
      </c>
      <c r="C24" s="758"/>
      <c r="D24" s="323">
        <v>3563.92</v>
      </c>
      <c r="E24" s="323">
        <v>3016.15</v>
      </c>
      <c r="F24" s="323">
        <v>884.05</v>
      </c>
      <c r="G24" s="323">
        <v>884.05</v>
      </c>
      <c r="H24" s="323">
        <v>265.14999999999998</v>
      </c>
      <c r="I24" s="323">
        <v>265.14999999999998</v>
      </c>
      <c r="J24" s="350">
        <f>'[1]2015-2017'!$T$113</f>
        <v>4713.12</v>
      </c>
      <c r="K24" s="344">
        <f>'[1]2015-2017'!$U$113</f>
        <v>4165.3500000000004</v>
      </c>
      <c r="L24" s="767"/>
      <c r="M24" s="768"/>
      <c r="N24" s="768"/>
      <c r="O24" s="768"/>
      <c r="P24" s="768"/>
      <c r="Q24" s="768"/>
      <c r="R24" s="768"/>
      <c r="S24" s="768"/>
      <c r="T24" s="768"/>
      <c r="U24" s="769"/>
      <c r="V24" s="705"/>
      <c r="W24" s="334"/>
    </row>
    <row r="25" spans="1:23" ht="19.5" customHeight="1" thickBot="1" x14ac:dyDescent="0.25">
      <c r="A25" s="755"/>
      <c r="B25" s="485" t="str">
        <f>'Исполнение 2015'!B63</f>
        <v xml:space="preserve">иные внебюджетные источники </v>
      </c>
      <c r="C25" s="800"/>
      <c r="D25" s="433">
        <v>0</v>
      </c>
      <c r="E25" s="433">
        <v>0</v>
      </c>
      <c r="F25" s="433">
        <v>0</v>
      </c>
      <c r="G25" s="433">
        <v>0</v>
      </c>
      <c r="H25" s="433">
        <v>0</v>
      </c>
      <c r="I25" s="433">
        <v>0</v>
      </c>
      <c r="J25" s="432">
        <v>0</v>
      </c>
      <c r="K25" s="432">
        <v>0</v>
      </c>
      <c r="L25" s="710"/>
      <c r="M25" s="711"/>
      <c r="N25" s="711"/>
      <c r="O25" s="711"/>
      <c r="P25" s="711"/>
      <c r="Q25" s="711"/>
      <c r="R25" s="711"/>
      <c r="S25" s="711"/>
      <c r="T25" s="711"/>
      <c r="U25" s="772"/>
      <c r="V25" s="763"/>
      <c r="W25" s="334"/>
    </row>
    <row r="26" spans="1:23" ht="91.5" customHeight="1" x14ac:dyDescent="0.2">
      <c r="A26" s="753" t="s">
        <v>412</v>
      </c>
      <c r="B26" s="348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26" s="770" t="s">
        <v>40</v>
      </c>
      <c r="D26" s="431">
        <f>D27+D28+D29+D30</f>
        <v>13631.47</v>
      </c>
      <c r="E26" s="431">
        <f t="shared" ref="E26:I26" si="8">E27+E28+E29+E30</f>
        <v>13335.54</v>
      </c>
      <c r="F26" s="431">
        <f t="shared" si="8"/>
        <v>61275.199999999997</v>
      </c>
      <c r="G26" s="431">
        <f t="shared" si="8"/>
        <v>54764.480000000003</v>
      </c>
      <c r="H26" s="431">
        <f t="shared" si="8"/>
        <v>55100</v>
      </c>
      <c r="I26" s="431">
        <f t="shared" si="8"/>
        <v>52294.1</v>
      </c>
      <c r="J26" s="353">
        <f t="shared" ref="J26:K29" si="9">D26+F26+H26</f>
        <v>130006.67</v>
      </c>
      <c r="K26" s="353">
        <f t="shared" si="9"/>
        <v>120394.12</v>
      </c>
      <c r="L26" s="565" t="s">
        <v>298</v>
      </c>
      <c r="M26" s="467" t="s">
        <v>79</v>
      </c>
      <c r="N26" s="463">
        <v>7.7</v>
      </c>
      <c r="O26" s="463">
        <v>7.7</v>
      </c>
      <c r="P26" s="463">
        <v>7.8</v>
      </c>
      <c r="Q26" s="463">
        <v>44.5</v>
      </c>
      <c r="R26" s="463">
        <v>7.9</v>
      </c>
      <c r="S26" s="463">
        <v>42</v>
      </c>
      <c r="T26" s="463">
        <v>7.9</v>
      </c>
      <c r="U26" s="463">
        <v>4.2</v>
      </c>
      <c r="V26" s="704" t="s">
        <v>406</v>
      </c>
      <c r="W26" s="335"/>
    </row>
    <row r="27" spans="1:23" ht="92.25" customHeight="1" x14ac:dyDescent="0.2">
      <c r="A27" s="754"/>
      <c r="B27" s="312" t="str">
        <f>'Исполнение 2015'!B65</f>
        <v xml:space="preserve">федеральный бюджет (субсидии, субвенции, иные межбюджетные трансферты)   </v>
      </c>
      <c r="C27" s="758"/>
      <c r="D27" s="323">
        <v>0</v>
      </c>
      <c r="E27" s="323">
        <v>0</v>
      </c>
      <c r="F27" s="323">
        <v>0</v>
      </c>
      <c r="G27" s="323">
        <v>0</v>
      </c>
      <c r="H27" s="323">
        <v>0</v>
      </c>
      <c r="I27" s="323">
        <v>0</v>
      </c>
      <c r="J27" s="344">
        <f t="shared" si="9"/>
        <v>0</v>
      </c>
      <c r="K27" s="344">
        <f t="shared" si="9"/>
        <v>0</v>
      </c>
      <c r="L27" s="304" t="s">
        <v>482</v>
      </c>
      <c r="M27" s="468" t="s">
        <v>131</v>
      </c>
      <c r="N27" s="468">
        <v>366</v>
      </c>
      <c r="O27" s="468">
        <v>366</v>
      </c>
      <c r="P27" s="468">
        <v>368</v>
      </c>
      <c r="Q27" s="468">
        <v>266</v>
      </c>
      <c r="R27" s="468">
        <v>0</v>
      </c>
      <c r="S27" s="468">
        <v>0</v>
      </c>
      <c r="T27" s="468">
        <v>734</v>
      </c>
      <c r="U27" s="468">
        <v>532</v>
      </c>
      <c r="V27" s="705"/>
      <c r="W27" s="335"/>
    </row>
    <row r="28" spans="1:23" ht="81.75" customHeight="1" x14ac:dyDescent="0.2">
      <c r="A28" s="754"/>
      <c r="B28" s="312" t="str">
        <f>'Исполнение 2015'!B66</f>
        <v xml:space="preserve">краевой бюджет (субсидии, субвенции, иные межбюджетные трансферты)                 </v>
      </c>
      <c r="C28" s="758"/>
      <c r="D28" s="323">
        <v>0</v>
      </c>
      <c r="E28" s="323">
        <v>0</v>
      </c>
      <c r="F28" s="323">
        <v>53497</v>
      </c>
      <c r="G28" s="323">
        <v>47292.11</v>
      </c>
      <c r="H28" s="323">
        <v>55100</v>
      </c>
      <c r="I28" s="323">
        <v>52294.1</v>
      </c>
      <c r="J28" s="344">
        <f t="shared" si="9"/>
        <v>108597</v>
      </c>
      <c r="K28" s="344">
        <f t="shared" si="9"/>
        <v>99586.209999999992</v>
      </c>
      <c r="L28" s="312" t="s">
        <v>483</v>
      </c>
      <c r="M28" s="466" t="s">
        <v>131</v>
      </c>
      <c r="N28" s="466">
        <v>400</v>
      </c>
      <c r="O28" s="466">
        <v>400</v>
      </c>
      <c r="P28" s="466">
        <v>4500</v>
      </c>
      <c r="Q28" s="466">
        <v>4500</v>
      </c>
      <c r="R28" s="466">
        <v>0</v>
      </c>
      <c r="S28" s="466">
        <v>0</v>
      </c>
      <c r="T28" s="466">
        <v>8500</v>
      </c>
      <c r="U28" s="466">
        <v>8500</v>
      </c>
      <c r="V28" s="706"/>
      <c r="W28" s="335"/>
    </row>
    <row r="29" spans="1:23" ht="25.5" x14ac:dyDescent="0.2">
      <c r="A29" s="754"/>
      <c r="B29" s="304" t="s">
        <v>294</v>
      </c>
      <c r="C29" s="758"/>
      <c r="D29" s="323">
        <v>13631.47</v>
      </c>
      <c r="E29" s="323">
        <v>13335.54</v>
      </c>
      <c r="F29" s="323">
        <v>7778.2</v>
      </c>
      <c r="G29" s="323">
        <v>7472.37</v>
      </c>
      <c r="H29" s="323">
        <v>0</v>
      </c>
      <c r="I29" s="323">
        <v>0</v>
      </c>
      <c r="J29" s="344">
        <f t="shared" si="9"/>
        <v>21409.67</v>
      </c>
      <c r="K29" s="344">
        <f t="shared" si="9"/>
        <v>20807.91</v>
      </c>
      <c r="L29" s="767"/>
      <c r="M29" s="768"/>
      <c r="N29" s="768"/>
      <c r="O29" s="768"/>
      <c r="P29" s="768"/>
      <c r="Q29" s="768"/>
      <c r="R29" s="768"/>
      <c r="S29" s="768"/>
      <c r="T29" s="768"/>
      <c r="U29" s="768"/>
      <c r="V29" s="820"/>
      <c r="W29" s="334"/>
    </row>
    <row r="30" spans="1:23" ht="13.5" thickBot="1" x14ac:dyDescent="0.25">
      <c r="A30" s="754"/>
      <c r="B30" s="354" t="str">
        <f>'Исполнение 2015'!B69</f>
        <v xml:space="preserve">иные внебюджетные источники </v>
      </c>
      <c r="C30" s="758"/>
      <c r="D30" s="345">
        <v>0</v>
      </c>
      <c r="E30" s="345">
        <v>0</v>
      </c>
      <c r="F30" s="345">
        <v>0</v>
      </c>
      <c r="G30" s="345">
        <v>0</v>
      </c>
      <c r="H30" s="345">
        <v>0</v>
      </c>
      <c r="I30" s="345">
        <v>0</v>
      </c>
      <c r="J30" s="344">
        <v>0</v>
      </c>
      <c r="K30" s="399">
        <v>0</v>
      </c>
      <c r="L30" s="767"/>
      <c r="M30" s="768"/>
      <c r="N30" s="768"/>
      <c r="O30" s="768"/>
      <c r="P30" s="768"/>
      <c r="Q30" s="768"/>
      <c r="R30" s="768"/>
      <c r="S30" s="768"/>
      <c r="T30" s="768"/>
      <c r="U30" s="768"/>
      <c r="V30" s="820"/>
      <c r="W30" s="334"/>
    </row>
    <row r="31" spans="1:23" ht="103.5" customHeight="1" x14ac:dyDescent="0.2">
      <c r="A31" s="753" t="s">
        <v>236</v>
      </c>
      <c r="B31" s="348" t="str">
        <f>'Исполнение 2015'!B112</f>
        <v>Муниципальная программа "Развитие дорожного хозяйства Находкинского городского округа" на 2015 - 2017 годы</v>
      </c>
      <c r="C31" s="770" t="s">
        <v>304</v>
      </c>
      <c r="D31" s="431">
        <f>D32+D33+D34+D35</f>
        <v>247961.73</v>
      </c>
      <c r="E31" s="431">
        <f t="shared" ref="E31:I31" si="10">E32+E33+E34+E35</f>
        <v>247961.73</v>
      </c>
      <c r="F31" s="431">
        <f t="shared" si="10"/>
        <v>200357.86000000002</v>
      </c>
      <c r="G31" s="431">
        <f t="shared" si="10"/>
        <v>196540.48</v>
      </c>
      <c r="H31" s="431">
        <f t="shared" si="10"/>
        <v>190242.47</v>
      </c>
      <c r="I31" s="431">
        <f t="shared" si="10"/>
        <v>183140.63</v>
      </c>
      <c r="J31" s="487">
        <f>D31+F31+H31</f>
        <v>638562.06000000006</v>
      </c>
      <c r="K31" s="487">
        <f>E31+G31+I31</f>
        <v>627642.84000000008</v>
      </c>
      <c r="L31" s="368" t="s">
        <v>164</v>
      </c>
      <c r="M31" s="560" t="s">
        <v>79</v>
      </c>
      <c r="N31" s="476">
        <v>51.4</v>
      </c>
      <c r="O31" s="476">
        <v>51</v>
      </c>
      <c r="P31" s="476">
        <v>51.2</v>
      </c>
      <c r="Q31" s="476">
        <v>50.6</v>
      </c>
      <c r="R31" s="476">
        <v>50.7</v>
      </c>
      <c r="S31" s="476">
        <v>50.4</v>
      </c>
      <c r="T31" s="434">
        <v>50.7</v>
      </c>
      <c r="U31" s="434">
        <v>504.4</v>
      </c>
      <c r="V31" s="704" t="s">
        <v>406</v>
      </c>
      <c r="W31" s="335"/>
    </row>
    <row r="32" spans="1:23" ht="65.25" customHeight="1" x14ac:dyDescent="0.2">
      <c r="A32" s="754"/>
      <c r="B32" s="312" t="str">
        <f>'Исполнение 2015'!B113</f>
        <v xml:space="preserve">федеральный бюджет (субсидии, субвенции, иные межбюджетные трансферты)   </v>
      </c>
      <c r="C32" s="758"/>
      <c r="D32" s="323">
        <v>41000</v>
      </c>
      <c r="E32" s="323">
        <v>41000</v>
      </c>
      <c r="F32" s="323">
        <v>26617.38</v>
      </c>
      <c r="G32" s="323">
        <v>22800</v>
      </c>
      <c r="H32" s="323">
        <v>0</v>
      </c>
      <c r="I32" s="323">
        <v>0</v>
      </c>
      <c r="J32" s="486">
        <f t="shared" ref="J32:J35" si="11">D32+F32+H32</f>
        <v>67617.38</v>
      </c>
      <c r="K32" s="486">
        <f t="shared" ref="K32:K35" si="12">E32+G32+I32</f>
        <v>63800</v>
      </c>
      <c r="L32" s="304" t="s">
        <v>437</v>
      </c>
      <c r="M32" s="551" t="s">
        <v>166</v>
      </c>
      <c r="N32" s="473">
        <v>8.84</v>
      </c>
      <c r="O32" s="323">
        <v>8.84</v>
      </c>
      <c r="P32" s="473">
        <v>2.2000000000000002</v>
      </c>
      <c r="Q32" s="473">
        <v>2.2000000000000002</v>
      </c>
      <c r="R32" s="473">
        <v>5</v>
      </c>
      <c r="S32" s="473">
        <v>5</v>
      </c>
      <c r="T32" s="475">
        <v>16.04</v>
      </c>
      <c r="U32" s="475">
        <v>16.04</v>
      </c>
      <c r="V32" s="705"/>
      <c r="W32" s="335"/>
    </row>
    <row r="33" spans="1:23" ht="70.5" customHeight="1" x14ac:dyDescent="0.2">
      <c r="A33" s="754"/>
      <c r="B33" s="312" t="str">
        <f>'Исполнение 2015'!B114</f>
        <v xml:space="preserve">краевой бюджет (субсидии, субвенции, иные межбюджетные трансферты)                 </v>
      </c>
      <c r="C33" s="758"/>
      <c r="D33" s="323">
        <v>0</v>
      </c>
      <c r="E33" s="323">
        <v>0</v>
      </c>
      <c r="F33" s="323">
        <v>0</v>
      </c>
      <c r="G33" s="323">
        <v>0</v>
      </c>
      <c r="H33" s="323">
        <v>0</v>
      </c>
      <c r="I33" s="323">
        <v>0</v>
      </c>
      <c r="J33" s="486">
        <f t="shared" si="11"/>
        <v>0</v>
      </c>
      <c r="K33" s="486">
        <f t="shared" si="12"/>
        <v>0</v>
      </c>
      <c r="L33" s="304" t="s">
        <v>167</v>
      </c>
      <c r="M33" s="551" t="s">
        <v>166</v>
      </c>
      <c r="N33" s="473">
        <v>163.35</v>
      </c>
      <c r="O33" s="473">
        <v>164.69</v>
      </c>
      <c r="P33" s="473">
        <v>164.02</v>
      </c>
      <c r="Q33" s="473">
        <v>166.03</v>
      </c>
      <c r="R33" s="473">
        <v>165.7</v>
      </c>
      <c r="S33" s="473">
        <v>166.7</v>
      </c>
      <c r="T33" s="475">
        <v>165.7</v>
      </c>
      <c r="U33" s="475">
        <v>166.7</v>
      </c>
      <c r="V33" s="705"/>
      <c r="W33" s="335"/>
    </row>
    <row r="34" spans="1:23" ht="66.75" customHeight="1" x14ac:dyDescent="0.2">
      <c r="A34" s="754"/>
      <c r="B34" s="304" t="s">
        <v>294</v>
      </c>
      <c r="C34" s="758"/>
      <c r="D34" s="323">
        <v>206961.73</v>
      </c>
      <c r="E34" s="323">
        <v>206961.73</v>
      </c>
      <c r="F34" s="323">
        <v>173740.48</v>
      </c>
      <c r="G34" s="323">
        <v>173740.48</v>
      </c>
      <c r="H34" s="323">
        <v>190242.47</v>
      </c>
      <c r="I34" s="323">
        <v>183140.63</v>
      </c>
      <c r="J34" s="486">
        <f t="shared" si="11"/>
        <v>570944.68000000005</v>
      </c>
      <c r="K34" s="486">
        <f t="shared" si="12"/>
        <v>563842.84000000008</v>
      </c>
      <c r="L34" s="304" t="s">
        <v>168</v>
      </c>
      <c r="M34" s="551" t="s">
        <v>79</v>
      </c>
      <c r="N34" s="473">
        <v>28.13</v>
      </c>
      <c r="O34" s="473">
        <v>28.13</v>
      </c>
      <c r="P34" s="473">
        <v>56.25</v>
      </c>
      <c r="Q34" s="473">
        <v>56.25</v>
      </c>
      <c r="R34" s="473">
        <v>262.5</v>
      </c>
      <c r="S34" s="473">
        <v>265.60000000000002</v>
      </c>
      <c r="T34" s="475">
        <v>262.5</v>
      </c>
      <c r="U34" s="475">
        <v>265.60000000000002</v>
      </c>
      <c r="V34" s="705"/>
      <c r="W34" s="335"/>
    </row>
    <row r="35" spans="1:23" ht="66.75" customHeight="1" x14ac:dyDescent="0.2">
      <c r="A35" s="754"/>
      <c r="B35" s="304" t="s">
        <v>23</v>
      </c>
      <c r="C35" s="771"/>
      <c r="D35" s="479">
        <v>0</v>
      </c>
      <c r="E35" s="479">
        <v>0</v>
      </c>
      <c r="F35" s="479">
        <v>0</v>
      </c>
      <c r="G35" s="479">
        <v>0</v>
      </c>
      <c r="H35" s="479">
        <v>0</v>
      </c>
      <c r="I35" s="479">
        <v>0</v>
      </c>
      <c r="J35" s="488">
        <f t="shared" si="11"/>
        <v>0</v>
      </c>
      <c r="K35" s="488">
        <f t="shared" si="12"/>
        <v>0</v>
      </c>
      <c r="L35" s="304" t="s">
        <v>169</v>
      </c>
      <c r="M35" s="551" t="s">
        <v>79</v>
      </c>
      <c r="N35" s="473">
        <v>1.2</v>
      </c>
      <c r="O35" s="473">
        <v>2.4300000000000002</v>
      </c>
      <c r="P35" s="473">
        <v>3.1</v>
      </c>
      <c r="Q35" s="473">
        <v>0</v>
      </c>
      <c r="R35" s="473">
        <v>5.19</v>
      </c>
      <c r="S35" s="473">
        <v>41.04</v>
      </c>
      <c r="T35" s="475">
        <v>5.19</v>
      </c>
      <c r="U35" s="475">
        <v>41.04</v>
      </c>
      <c r="V35" s="705"/>
      <c r="W35" s="335"/>
    </row>
    <row r="36" spans="1:23" ht="42" customHeight="1" x14ac:dyDescent="0.2">
      <c r="A36" s="784"/>
      <c r="B36" s="825"/>
      <c r="C36" s="826"/>
      <c r="D36" s="826"/>
      <c r="E36" s="826"/>
      <c r="F36" s="826"/>
      <c r="G36" s="826"/>
      <c r="H36" s="826"/>
      <c r="I36" s="826"/>
      <c r="J36" s="826"/>
      <c r="K36" s="827"/>
      <c r="L36" s="304" t="s">
        <v>340</v>
      </c>
      <c r="M36" s="551" t="s">
        <v>303</v>
      </c>
      <c r="N36" s="473">
        <v>3</v>
      </c>
      <c r="O36" s="473">
        <v>3</v>
      </c>
      <c r="P36" s="473">
        <v>10</v>
      </c>
      <c r="Q36" s="473">
        <v>10</v>
      </c>
      <c r="R36" s="473">
        <v>4</v>
      </c>
      <c r="S36" s="473">
        <v>4</v>
      </c>
      <c r="T36" s="475">
        <v>17</v>
      </c>
      <c r="U36" s="475">
        <v>17</v>
      </c>
      <c r="V36" s="706"/>
      <c r="W36" s="335"/>
    </row>
    <row r="37" spans="1:23" ht="115.5" customHeight="1" x14ac:dyDescent="0.2">
      <c r="A37" s="803"/>
      <c r="B37" s="764"/>
      <c r="C37" s="765"/>
      <c r="D37" s="765"/>
      <c r="E37" s="765"/>
      <c r="F37" s="765"/>
      <c r="G37" s="765"/>
      <c r="H37" s="765"/>
      <c r="I37" s="765"/>
      <c r="J37" s="765"/>
      <c r="K37" s="766"/>
      <c r="L37" s="304" t="s">
        <v>171</v>
      </c>
      <c r="M37" s="551" t="s">
        <v>79</v>
      </c>
      <c r="N37" s="551">
        <v>2.86</v>
      </c>
      <c r="O37" s="551">
        <v>3.8</v>
      </c>
      <c r="P37" s="551">
        <v>5.89</v>
      </c>
      <c r="Q37" s="551">
        <v>5.08</v>
      </c>
      <c r="R37" s="551">
        <v>9.02</v>
      </c>
      <c r="S37" s="551">
        <v>7.26</v>
      </c>
      <c r="T37" s="558">
        <v>9.02</v>
      </c>
      <c r="U37" s="558">
        <v>7.26</v>
      </c>
      <c r="V37" s="813"/>
      <c r="W37" s="335"/>
    </row>
    <row r="38" spans="1:23" ht="120.75" customHeight="1" thickBot="1" x14ac:dyDescent="0.25">
      <c r="A38" s="755"/>
      <c r="B38" s="710"/>
      <c r="C38" s="711"/>
      <c r="D38" s="711"/>
      <c r="E38" s="711"/>
      <c r="F38" s="711"/>
      <c r="G38" s="711"/>
      <c r="H38" s="711"/>
      <c r="I38" s="711"/>
      <c r="J38" s="711"/>
      <c r="K38" s="772"/>
      <c r="L38" s="566" t="s">
        <v>369</v>
      </c>
      <c r="M38" s="559" t="s">
        <v>83</v>
      </c>
      <c r="N38" s="559">
        <v>0</v>
      </c>
      <c r="O38" s="559">
        <v>0</v>
      </c>
      <c r="P38" s="559">
        <v>1</v>
      </c>
      <c r="Q38" s="559">
        <v>1</v>
      </c>
      <c r="R38" s="559">
        <v>0</v>
      </c>
      <c r="S38" s="559">
        <v>0</v>
      </c>
      <c r="T38" s="574">
        <v>1</v>
      </c>
      <c r="U38" s="574">
        <v>1</v>
      </c>
      <c r="V38" s="763"/>
      <c r="W38" s="335"/>
    </row>
    <row r="39" spans="1:23" ht="89.25" x14ac:dyDescent="0.2">
      <c r="A39" s="754" t="s">
        <v>239</v>
      </c>
      <c r="B39" s="362" t="str">
        <f>'Исполнение 2015'!B150</f>
        <v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v>
      </c>
      <c r="C39" s="758" t="s">
        <v>45</v>
      </c>
      <c r="D39" s="345">
        <f>D40+D41+D42+D43</f>
        <v>125241.86</v>
      </c>
      <c r="E39" s="345">
        <f t="shared" ref="E39:I39" si="13">E40+E41+E42+E43</f>
        <v>125173.92</v>
      </c>
      <c r="F39" s="345">
        <f t="shared" si="13"/>
        <v>197047.37</v>
      </c>
      <c r="G39" s="345">
        <f t="shared" si="13"/>
        <v>196427.38</v>
      </c>
      <c r="H39" s="345">
        <f t="shared" si="13"/>
        <v>225621.27</v>
      </c>
      <c r="I39" s="345">
        <f t="shared" si="13"/>
        <v>220966.06</v>
      </c>
      <c r="J39" s="344">
        <f>D39+F39+H39</f>
        <v>547910.5</v>
      </c>
      <c r="K39" s="344">
        <f>E39+G39+I39</f>
        <v>542567.36</v>
      </c>
      <c r="L39" s="767"/>
      <c r="M39" s="768"/>
      <c r="N39" s="768"/>
      <c r="O39" s="768"/>
      <c r="P39" s="768"/>
      <c r="Q39" s="768"/>
      <c r="R39" s="768"/>
      <c r="S39" s="768"/>
      <c r="T39" s="768"/>
      <c r="U39" s="769"/>
      <c r="V39" s="773" t="s">
        <v>385</v>
      </c>
    </row>
    <row r="40" spans="1:23" ht="38.25" x14ac:dyDescent="0.2">
      <c r="A40" s="754"/>
      <c r="B40" s="312" t="str">
        <f>'Исполнение 2015'!B151</f>
        <v xml:space="preserve">федеральный бюджет (субсидии, субвенции, иные межбюджетные трансферты)   </v>
      </c>
      <c r="C40" s="758"/>
      <c r="D40" s="323">
        <v>0</v>
      </c>
      <c r="E40" s="323">
        <v>0</v>
      </c>
      <c r="F40" s="323">
        <v>0</v>
      </c>
      <c r="G40" s="323">
        <v>0</v>
      </c>
      <c r="H40" s="323">
        <v>0</v>
      </c>
      <c r="I40" s="323">
        <v>0</v>
      </c>
      <c r="J40" s="350">
        <v>0</v>
      </c>
      <c r="K40" s="350">
        <v>0</v>
      </c>
      <c r="L40" s="767"/>
      <c r="M40" s="768"/>
      <c r="N40" s="768"/>
      <c r="O40" s="768"/>
      <c r="P40" s="768"/>
      <c r="Q40" s="768"/>
      <c r="R40" s="768"/>
      <c r="S40" s="768"/>
      <c r="T40" s="768"/>
      <c r="U40" s="769"/>
      <c r="V40" s="773"/>
    </row>
    <row r="41" spans="1:23" ht="38.25" x14ac:dyDescent="0.2">
      <c r="A41" s="754"/>
      <c r="B41" s="312" t="str">
        <f>'Исполнение 2015'!B152</f>
        <v xml:space="preserve">краевой бюджет (субсидии, субвенции, иные межбюджетные трансферты)                 </v>
      </c>
      <c r="C41" s="758"/>
      <c r="D41" s="323">
        <v>0</v>
      </c>
      <c r="E41" s="323">
        <v>0</v>
      </c>
      <c r="F41" s="323">
        <v>26000</v>
      </c>
      <c r="G41" s="323">
        <v>25999</v>
      </c>
      <c r="H41" s="323">
        <v>38216</v>
      </c>
      <c r="I41" s="323">
        <v>38216</v>
      </c>
      <c r="J41" s="350">
        <f>D41+F41+H41</f>
        <v>64216</v>
      </c>
      <c r="K41" s="350">
        <f>E41+G41+I41</f>
        <v>64215</v>
      </c>
      <c r="L41" s="767"/>
      <c r="M41" s="768"/>
      <c r="N41" s="768"/>
      <c r="O41" s="768"/>
      <c r="P41" s="768"/>
      <c r="Q41" s="768"/>
      <c r="R41" s="768"/>
      <c r="S41" s="768"/>
      <c r="T41" s="768"/>
      <c r="U41" s="769"/>
      <c r="V41" s="773"/>
    </row>
    <row r="42" spans="1:23" ht="25.5" x14ac:dyDescent="0.2">
      <c r="A42" s="754"/>
      <c r="B42" s="304" t="s">
        <v>294</v>
      </c>
      <c r="C42" s="758"/>
      <c r="D42" s="323">
        <v>125241.86</v>
      </c>
      <c r="E42" s="323">
        <v>125173.92</v>
      </c>
      <c r="F42" s="323">
        <v>171047.37</v>
      </c>
      <c r="G42" s="323">
        <v>170428.38</v>
      </c>
      <c r="H42" s="323">
        <v>187405.27</v>
      </c>
      <c r="I42" s="323">
        <v>182750.06</v>
      </c>
      <c r="J42" s="350">
        <f>D42+F42+H42</f>
        <v>483694.5</v>
      </c>
      <c r="K42" s="350">
        <f>E42+G42+I42</f>
        <v>478352.36</v>
      </c>
      <c r="L42" s="767"/>
      <c r="M42" s="768"/>
      <c r="N42" s="768"/>
      <c r="O42" s="768"/>
      <c r="P42" s="768"/>
      <c r="Q42" s="768"/>
      <c r="R42" s="768"/>
      <c r="S42" s="768"/>
      <c r="T42" s="768"/>
      <c r="U42" s="769"/>
      <c r="V42" s="773"/>
    </row>
    <row r="43" spans="1:23" ht="13.5" thickBot="1" x14ac:dyDescent="0.25">
      <c r="A43" s="755"/>
      <c r="B43" s="351" t="str">
        <f>'Исполнение 2015'!B155</f>
        <v xml:space="preserve">иные внебюджетные источники </v>
      </c>
      <c r="C43" s="800"/>
      <c r="D43" s="345">
        <v>0</v>
      </c>
      <c r="E43" s="345">
        <v>0</v>
      </c>
      <c r="F43" s="345">
        <v>0</v>
      </c>
      <c r="G43" s="345">
        <v>0</v>
      </c>
      <c r="H43" s="345">
        <v>0</v>
      </c>
      <c r="I43" s="345">
        <v>0</v>
      </c>
      <c r="J43" s="344">
        <v>0</v>
      </c>
      <c r="K43" s="344">
        <v>0</v>
      </c>
      <c r="L43" s="710"/>
      <c r="M43" s="711"/>
      <c r="N43" s="711"/>
      <c r="O43" s="711"/>
      <c r="P43" s="711"/>
      <c r="Q43" s="711"/>
      <c r="R43" s="711"/>
      <c r="S43" s="711"/>
      <c r="T43" s="711"/>
      <c r="U43" s="772"/>
      <c r="V43" s="781"/>
    </row>
    <row r="44" spans="1:23" ht="79.5" customHeight="1" x14ac:dyDescent="0.2">
      <c r="A44" s="753" t="s">
        <v>240</v>
      </c>
      <c r="B44" s="348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44" s="770" t="s">
        <v>45</v>
      </c>
      <c r="D44" s="431">
        <f>D45+D46+D47+D48</f>
        <v>9442.23</v>
      </c>
      <c r="E44" s="431">
        <f t="shared" ref="E44:I44" si="14">E45+E46+E47+E48</f>
        <v>9442.23</v>
      </c>
      <c r="F44" s="431">
        <f t="shared" si="14"/>
        <v>52000</v>
      </c>
      <c r="G44" s="431">
        <f t="shared" si="14"/>
        <v>51998.990000000005</v>
      </c>
      <c r="H44" s="431">
        <f t="shared" si="14"/>
        <v>84371.76999999999</v>
      </c>
      <c r="I44" s="431">
        <f t="shared" si="14"/>
        <v>84371.25</v>
      </c>
      <c r="J44" s="349">
        <f>D44+F44+H44</f>
        <v>145814</v>
      </c>
      <c r="K44" s="349">
        <f>E44+G44+I44</f>
        <v>145812.47</v>
      </c>
      <c r="L44" s="305" t="s">
        <v>442</v>
      </c>
      <c r="M44" s="467" t="s">
        <v>83</v>
      </c>
      <c r="N44" s="467">
        <v>14</v>
      </c>
      <c r="O44" s="467">
        <v>14</v>
      </c>
      <c r="P44" s="467">
        <v>47</v>
      </c>
      <c r="Q44" s="467">
        <v>51</v>
      </c>
      <c r="R44" s="467">
        <v>67</v>
      </c>
      <c r="S44" s="467">
        <v>71</v>
      </c>
      <c r="T44" s="467">
        <v>128</v>
      </c>
      <c r="U44" s="467">
        <v>136</v>
      </c>
      <c r="V44" s="704" t="s">
        <v>269</v>
      </c>
      <c r="W44" s="429"/>
    </row>
    <row r="45" spans="1:23" ht="38.25" x14ac:dyDescent="0.2">
      <c r="A45" s="754"/>
      <c r="B45" s="312" t="str">
        <f>'Исполнение 2015'!B157</f>
        <v xml:space="preserve">федеральный бюджет (субсидии, субвенции, иные межбюджетные трансферты)   </v>
      </c>
      <c r="C45" s="758"/>
      <c r="D45" s="323">
        <v>0</v>
      </c>
      <c r="E45" s="323">
        <v>0</v>
      </c>
      <c r="F45" s="323">
        <v>0</v>
      </c>
      <c r="G45" s="323">
        <v>0</v>
      </c>
      <c r="H45" s="323">
        <v>0</v>
      </c>
      <c r="I45" s="323">
        <v>0</v>
      </c>
      <c r="J45" s="350">
        <f t="shared" ref="J45:J48" si="15">D45+F45+H45</f>
        <v>0</v>
      </c>
      <c r="K45" s="350">
        <f t="shared" ref="K45:K48" si="16">E45+G45+I45</f>
        <v>0</v>
      </c>
      <c r="L45" s="764"/>
      <c r="M45" s="765"/>
      <c r="N45" s="765"/>
      <c r="O45" s="765"/>
      <c r="P45" s="765"/>
      <c r="Q45" s="765"/>
      <c r="R45" s="765"/>
      <c r="S45" s="765"/>
      <c r="T45" s="765"/>
      <c r="U45" s="765"/>
      <c r="V45" s="705"/>
    </row>
    <row r="46" spans="1:23" ht="38.25" x14ac:dyDescent="0.2">
      <c r="A46" s="754"/>
      <c r="B46" s="354" t="str">
        <f>'Исполнение 2015'!B158</f>
        <v xml:space="preserve">краевой бюджет (субсидии, субвенции, иные межбюджетные трансферты)                 </v>
      </c>
      <c r="C46" s="758"/>
      <c r="D46" s="323">
        <v>0</v>
      </c>
      <c r="E46" s="323">
        <v>0</v>
      </c>
      <c r="F46" s="323">
        <v>26000</v>
      </c>
      <c r="G46" s="323">
        <v>25999</v>
      </c>
      <c r="H46" s="323">
        <v>46155.77</v>
      </c>
      <c r="I46" s="323">
        <v>46155.25</v>
      </c>
      <c r="J46" s="350">
        <f t="shared" si="15"/>
        <v>72155.76999999999</v>
      </c>
      <c r="K46" s="350">
        <f t="shared" si="16"/>
        <v>72154.25</v>
      </c>
      <c r="L46" s="767"/>
      <c r="M46" s="768"/>
      <c r="N46" s="768"/>
      <c r="O46" s="768"/>
      <c r="P46" s="768"/>
      <c r="Q46" s="768"/>
      <c r="R46" s="768"/>
      <c r="S46" s="768"/>
      <c r="T46" s="768"/>
      <c r="U46" s="768"/>
      <c r="V46" s="705"/>
    </row>
    <row r="47" spans="1:23" ht="25.5" x14ac:dyDescent="0.2">
      <c r="A47" s="754"/>
      <c r="B47" s="304" t="s">
        <v>294</v>
      </c>
      <c r="C47" s="758"/>
      <c r="D47" s="323">
        <v>9442.23</v>
      </c>
      <c r="E47" s="323">
        <v>9442.23</v>
      </c>
      <c r="F47" s="323">
        <v>26000</v>
      </c>
      <c r="G47" s="323">
        <v>25999.99</v>
      </c>
      <c r="H47" s="323">
        <v>38216</v>
      </c>
      <c r="I47" s="323">
        <v>38216</v>
      </c>
      <c r="J47" s="350">
        <f t="shared" si="15"/>
        <v>73658.23</v>
      </c>
      <c r="K47" s="350">
        <f t="shared" si="16"/>
        <v>73658.22</v>
      </c>
      <c r="L47" s="767"/>
      <c r="M47" s="768"/>
      <c r="N47" s="768"/>
      <c r="O47" s="768"/>
      <c r="P47" s="768"/>
      <c r="Q47" s="768"/>
      <c r="R47" s="768"/>
      <c r="S47" s="768"/>
      <c r="T47" s="768"/>
      <c r="U47" s="768"/>
      <c r="V47" s="705"/>
    </row>
    <row r="48" spans="1:23" ht="13.5" thickBot="1" x14ac:dyDescent="0.25">
      <c r="A48" s="754"/>
      <c r="B48" s="354" t="str">
        <f>'Исполнение 2015'!B161</f>
        <v xml:space="preserve">иные внебюджетные источники </v>
      </c>
      <c r="C48" s="758"/>
      <c r="D48" s="345">
        <v>0</v>
      </c>
      <c r="E48" s="345">
        <v>0</v>
      </c>
      <c r="F48" s="345">
        <v>0</v>
      </c>
      <c r="G48" s="345">
        <v>0</v>
      </c>
      <c r="H48" s="345">
        <v>0</v>
      </c>
      <c r="I48" s="345">
        <v>0</v>
      </c>
      <c r="J48" s="371">
        <f t="shared" si="15"/>
        <v>0</v>
      </c>
      <c r="K48" s="371">
        <f t="shared" si="16"/>
        <v>0</v>
      </c>
      <c r="L48" s="710"/>
      <c r="M48" s="711"/>
      <c r="N48" s="711"/>
      <c r="O48" s="711"/>
      <c r="P48" s="711"/>
      <c r="Q48" s="711"/>
      <c r="R48" s="711"/>
      <c r="S48" s="711"/>
      <c r="T48" s="711"/>
      <c r="U48" s="711"/>
      <c r="V48" s="763"/>
    </row>
    <row r="49" spans="1:23" ht="69" customHeight="1" x14ac:dyDescent="0.2">
      <c r="A49" s="753" t="s">
        <v>241</v>
      </c>
      <c r="B49" s="367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49" s="770" t="s">
        <v>45</v>
      </c>
      <c r="D49" s="431">
        <f>D50+D51+D52+D53</f>
        <v>67594.399999999994</v>
      </c>
      <c r="E49" s="431">
        <f t="shared" ref="E49:I49" si="17">E50+E51+E52+E53</f>
        <v>67527.289999999994</v>
      </c>
      <c r="F49" s="431">
        <f t="shared" si="17"/>
        <v>60076.75</v>
      </c>
      <c r="G49" s="431">
        <f t="shared" si="17"/>
        <v>59952.1</v>
      </c>
      <c r="H49" s="431">
        <f t="shared" si="17"/>
        <v>59172.3</v>
      </c>
      <c r="I49" s="431">
        <f t="shared" si="17"/>
        <v>58383.21</v>
      </c>
      <c r="J49" s="349">
        <f>D49+F49+H49</f>
        <v>186843.45</v>
      </c>
      <c r="K49" s="349">
        <f>E49+G49+I49</f>
        <v>185862.59999999998</v>
      </c>
      <c r="L49" s="373" t="s">
        <v>203</v>
      </c>
      <c r="M49" s="550" t="s">
        <v>83</v>
      </c>
      <c r="N49" s="471">
        <v>69</v>
      </c>
      <c r="O49" s="471">
        <v>69</v>
      </c>
      <c r="P49" s="471">
        <v>69</v>
      </c>
      <c r="Q49" s="471">
        <v>69</v>
      </c>
      <c r="R49" s="471">
        <v>70</v>
      </c>
      <c r="S49" s="471">
        <v>70</v>
      </c>
      <c r="T49" s="471">
        <v>70</v>
      </c>
      <c r="U49" s="471">
        <v>70</v>
      </c>
      <c r="V49" s="704" t="s">
        <v>410</v>
      </c>
      <c r="W49" s="429"/>
    </row>
    <row r="50" spans="1:23" ht="38.25" x14ac:dyDescent="0.2">
      <c r="A50" s="754"/>
      <c r="B50" s="347" t="str">
        <f>'Исполнение 2015'!B163</f>
        <v xml:space="preserve">федеральный бюджет (субсидии, субвенции, иные межбюджетные трансферты)   </v>
      </c>
      <c r="C50" s="758"/>
      <c r="D50" s="323">
        <v>0</v>
      </c>
      <c r="E50" s="323">
        <v>0</v>
      </c>
      <c r="F50" s="323">
        <v>0</v>
      </c>
      <c r="G50" s="323">
        <v>0</v>
      </c>
      <c r="H50" s="323">
        <v>0</v>
      </c>
      <c r="I50" s="323">
        <v>0</v>
      </c>
      <c r="J50" s="350">
        <f t="shared" ref="J50:J53" si="18">D50+F50+H50</f>
        <v>0</v>
      </c>
      <c r="K50" s="350">
        <f t="shared" ref="K50:K53" si="19">E50+G50+I50</f>
        <v>0</v>
      </c>
      <c r="L50" s="290" t="s">
        <v>204</v>
      </c>
      <c r="M50" s="551" t="s">
        <v>207</v>
      </c>
      <c r="N50" s="322">
        <v>2400</v>
      </c>
      <c r="O50" s="322">
        <v>2455</v>
      </c>
      <c r="P50" s="322">
        <v>2848</v>
      </c>
      <c r="Q50" s="322">
        <v>3475</v>
      </c>
      <c r="R50" s="322">
        <v>2900</v>
      </c>
      <c r="S50" s="322">
        <v>1072</v>
      </c>
      <c r="T50" s="322">
        <v>8148</v>
      </c>
      <c r="U50" s="322">
        <v>7002</v>
      </c>
      <c r="V50" s="705"/>
      <c r="W50" s="429"/>
    </row>
    <row r="51" spans="1:23" ht="51" x14ac:dyDescent="0.2">
      <c r="A51" s="754"/>
      <c r="B51" s="347" t="str">
        <f>'Исполнение 2015'!B164</f>
        <v xml:space="preserve">краевой бюджет (субсидии, субвенции, иные межбюджетные трансферты)                 </v>
      </c>
      <c r="C51" s="758"/>
      <c r="D51" s="323">
        <v>0</v>
      </c>
      <c r="E51" s="323">
        <v>0</v>
      </c>
      <c r="F51" s="323">
        <v>0</v>
      </c>
      <c r="G51" s="323">
        <v>0</v>
      </c>
      <c r="H51" s="323">
        <v>0</v>
      </c>
      <c r="I51" s="323">
        <v>0</v>
      </c>
      <c r="J51" s="350">
        <f t="shared" si="18"/>
        <v>0</v>
      </c>
      <c r="K51" s="350">
        <f t="shared" si="19"/>
        <v>0</v>
      </c>
      <c r="L51" s="290" t="s">
        <v>311</v>
      </c>
      <c r="M51" s="825"/>
      <c r="N51" s="826"/>
      <c r="O51" s="826"/>
      <c r="P51" s="826"/>
      <c r="Q51" s="826"/>
      <c r="R51" s="826"/>
      <c r="S51" s="826"/>
      <c r="T51" s="826"/>
      <c r="U51" s="827"/>
      <c r="V51" s="705"/>
    </row>
    <row r="52" spans="1:23" ht="25.5" x14ac:dyDescent="0.2">
      <c r="A52" s="754"/>
      <c r="B52" s="347" t="s">
        <v>294</v>
      </c>
      <c r="C52" s="758"/>
      <c r="D52" s="323">
        <v>67594.399999999994</v>
      </c>
      <c r="E52" s="323">
        <v>67527.289999999994</v>
      </c>
      <c r="F52" s="323">
        <v>60076.75</v>
      </c>
      <c r="G52" s="323">
        <v>59952.1</v>
      </c>
      <c r="H52" s="323">
        <v>59172.3</v>
      </c>
      <c r="I52" s="323">
        <v>58383.21</v>
      </c>
      <c r="J52" s="350">
        <f t="shared" si="18"/>
        <v>186843.45</v>
      </c>
      <c r="K52" s="350">
        <f t="shared" si="19"/>
        <v>185862.59999999998</v>
      </c>
      <c r="L52" s="290" t="s">
        <v>208</v>
      </c>
      <c r="M52" s="473" t="s">
        <v>207</v>
      </c>
      <c r="N52" s="473">
        <v>56</v>
      </c>
      <c r="O52" s="473">
        <v>56</v>
      </c>
      <c r="P52" s="473">
        <v>40</v>
      </c>
      <c r="Q52" s="473">
        <v>44</v>
      </c>
      <c r="R52" s="473">
        <v>60</v>
      </c>
      <c r="S52" s="473">
        <v>0</v>
      </c>
      <c r="T52" s="473">
        <v>156</v>
      </c>
      <c r="U52" s="473">
        <v>100</v>
      </c>
      <c r="V52" s="705"/>
      <c r="W52" s="429"/>
    </row>
    <row r="53" spans="1:23" ht="25.5" x14ac:dyDescent="0.2">
      <c r="A53" s="754"/>
      <c r="B53" s="347" t="s">
        <v>23</v>
      </c>
      <c r="C53" s="771"/>
      <c r="D53" s="479">
        <v>0</v>
      </c>
      <c r="E53" s="479">
        <v>0</v>
      </c>
      <c r="F53" s="479">
        <v>0</v>
      </c>
      <c r="G53" s="479">
        <v>0</v>
      </c>
      <c r="H53" s="479">
        <v>0</v>
      </c>
      <c r="I53" s="479">
        <v>0</v>
      </c>
      <c r="J53" s="344">
        <f t="shared" si="18"/>
        <v>0</v>
      </c>
      <c r="K53" s="344">
        <f t="shared" si="19"/>
        <v>0</v>
      </c>
      <c r="L53" s="290" t="s">
        <v>312</v>
      </c>
      <c r="M53" s="473" t="s">
        <v>207</v>
      </c>
      <c r="N53" s="473">
        <v>171</v>
      </c>
      <c r="O53" s="473">
        <v>171</v>
      </c>
      <c r="P53" s="473">
        <v>170</v>
      </c>
      <c r="Q53" s="473">
        <v>170</v>
      </c>
      <c r="R53" s="473">
        <v>180</v>
      </c>
      <c r="S53" s="473">
        <v>0</v>
      </c>
      <c r="T53" s="473">
        <v>521</v>
      </c>
      <c r="U53" s="473">
        <v>341</v>
      </c>
      <c r="V53" s="705"/>
      <c r="W53" s="429"/>
    </row>
    <row r="54" spans="1:23" ht="51" x14ac:dyDescent="0.2">
      <c r="A54" s="754"/>
      <c r="B54" s="764"/>
      <c r="C54" s="765"/>
      <c r="D54" s="765"/>
      <c r="E54" s="765"/>
      <c r="F54" s="765"/>
      <c r="G54" s="765"/>
      <c r="H54" s="765"/>
      <c r="I54" s="765"/>
      <c r="J54" s="765"/>
      <c r="K54" s="766"/>
      <c r="L54" s="290" t="s">
        <v>370</v>
      </c>
      <c r="M54" s="473" t="s">
        <v>83</v>
      </c>
      <c r="N54" s="473">
        <v>0</v>
      </c>
      <c r="O54" s="473">
        <v>0</v>
      </c>
      <c r="P54" s="473">
        <v>0</v>
      </c>
      <c r="Q54" s="473">
        <v>0</v>
      </c>
      <c r="R54" s="473">
        <v>5</v>
      </c>
      <c r="S54" s="473">
        <v>5</v>
      </c>
      <c r="T54" s="473">
        <v>5</v>
      </c>
      <c r="U54" s="473">
        <v>5</v>
      </c>
      <c r="V54" s="705"/>
      <c r="W54" s="429"/>
    </row>
    <row r="55" spans="1:23" ht="48" customHeight="1" x14ac:dyDescent="0.2">
      <c r="A55" s="784"/>
      <c r="B55" s="822"/>
      <c r="C55" s="823"/>
      <c r="D55" s="823"/>
      <c r="E55" s="823"/>
      <c r="F55" s="823"/>
      <c r="G55" s="823"/>
      <c r="H55" s="823"/>
      <c r="I55" s="823"/>
      <c r="J55" s="823"/>
      <c r="K55" s="824"/>
      <c r="L55" s="290" t="s">
        <v>445</v>
      </c>
      <c r="M55" s="473" t="s">
        <v>83</v>
      </c>
      <c r="N55" s="473">
        <v>5</v>
      </c>
      <c r="O55" s="473">
        <v>5</v>
      </c>
      <c r="P55" s="473">
        <v>5</v>
      </c>
      <c r="Q55" s="473">
        <v>5</v>
      </c>
      <c r="R55" s="473">
        <v>5</v>
      </c>
      <c r="S55" s="473">
        <v>5</v>
      </c>
      <c r="T55" s="473">
        <v>5</v>
      </c>
      <c r="U55" s="473">
        <v>5</v>
      </c>
      <c r="V55" s="706"/>
      <c r="W55" s="429"/>
    </row>
    <row r="56" spans="1:23" ht="49.5" customHeight="1" x14ac:dyDescent="0.2">
      <c r="A56" s="803"/>
      <c r="B56" s="764"/>
      <c r="C56" s="765"/>
      <c r="D56" s="765"/>
      <c r="E56" s="765"/>
      <c r="F56" s="765"/>
      <c r="G56" s="765"/>
      <c r="H56" s="765"/>
      <c r="I56" s="765"/>
      <c r="J56" s="765"/>
      <c r="K56" s="766"/>
      <c r="L56" s="290" t="s">
        <v>443</v>
      </c>
      <c r="M56" s="473" t="s">
        <v>212</v>
      </c>
      <c r="N56" s="473">
        <v>18</v>
      </c>
      <c r="O56" s="473">
        <v>18</v>
      </c>
      <c r="P56" s="473">
        <v>16</v>
      </c>
      <c r="Q56" s="473">
        <v>14.24</v>
      </c>
      <c r="R56" s="473">
        <v>18</v>
      </c>
      <c r="S56" s="473">
        <v>18</v>
      </c>
      <c r="T56" s="473">
        <v>52</v>
      </c>
      <c r="U56" s="473">
        <v>50.24</v>
      </c>
      <c r="V56" s="813"/>
      <c r="W56" s="429"/>
    </row>
    <row r="57" spans="1:23" ht="32.25" customHeight="1" x14ac:dyDescent="0.2">
      <c r="A57" s="754"/>
      <c r="B57" s="767"/>
      <c r="C57" s="768"/>
      <c r="D57" s="768"/>
      <c r="E57" s="768"/>
      <c r="F57" s="768"/>
      <c r="G57" s="768"/>
      <c r="H57" s="768"/>
      <c r="I57" s="768"/>
      <c r="J57" s="768"/>
      <c r="K57" s="769"/>
      <c r="L57" s="290" t="s">
        <v>288</v>
      </c>
      <c r="M57" s="473" t="s">
        <v>207</v>
      </c>
      <c r="N57" s="473">
        <v>86</v>
      </c>
      <c r="O57" s="473">
        <v>86</v>
      </c>
      <c r="P57" s="473">
        <v>80</v>
      </c>
      <c r="Q57" s="473">
        <v>86</v>
      </c>
      <c r="R57" s="473">
        <v>60</v>
      </c>
      <c r="S57" s="473">
        <v>43</v>
      </c>
      <c r="T57" s="473">
        <v>226</v>
      </c>
      <c r="U57" s="473">
        <v>215</v>
      </c>
      <c r="V57" s="705"/>
      <c r="W57" s="429"/>
    </row>
    <row r="58" spans="1:23" ht="38.25" x14ac:dyDescent="0.2">
      <c r="A58" s="754"/>
      <c r="B58" s="767"/>
      <c r="C58" s="768"/>
      <c r="D58" s="768"/>
      <c r="E58" s="768"/>
      <c r="F58" s="768"/>
      <c r="G58" s="768"/>
      <c r="H58" s="768"/>
      <c r="I58" s="768"/>
      <c r="J58" s="768"/>
      <c r="K58" s="769"/>
      <c r="L58" s="290" t="s">
        <v>444</v>
      </c>
      <c r="M58" s="473" t="s">
        <v>484</v>
      </c>
      <c r="N58" s="473">
        <v>722.8</v>
      </c>
      <c r="O58" s="473">
        <v>722.8</v>
      </c>
      <c r="P58" s="473">
        <v>723</v>
      </c>
      <c r="Q58" s="473">
        <v>723</v>
      </c>
      <c r="R58" s="473">
        <v>723</v>
      </c>
      <c r="S58" s="473">
        <v>723</v>
      </c>
      <c r="T58" s="323">
        <v>2168.8000000000002</v>
      </c>
      <c r="U58" s="323">
        <v>2168.8000000000002</v>
      </c>
      <c r="V58" s="705"/>
      <c r="W58" s="429"/>
    </row>
    <row r="59" spans="1:23" ht="13.5" thickBot="1" x14ac:dyDescent="0.25">
      <c r="A59" s="755"/>
      <c r="B59" s="710"/>
      <c r="C59" s="711"/>
      <c r="D59" s="711"/>
      <c r="E59" s="711"/>
      <c r="F59" s="711"/>
      <c r="G59" s="711"/>
      <c r="H59" s="711"/>
      <c r="I59" s="711"/>
      <c r="J59" s="711"/>
      <c r="K59" s="772"/>
      <c r="L59" s="782"/>
      <c r="M59" s="783"/>
      <c r="N59" s="783"/>
      <c r="O59" s="783"/>
      <c r="P59" s="783"/>
      <c r="Q59" s="783"/>
      <c r="R59" s="783"/>
      <c r="S59" s="783"/>
      <c r="T59" s="783"/>
      <c r="U59" s="831"/>
      <c r="V59" s="763"/>
    </row>
    <row r="60" spans="1:23" ht="77.25" customHeight="1" x14ac:dyDescent="0.2">
      <c r="A60" s="754" t="s">
        <v>242</v>
      </c>
      <c r="B60" s="362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60" s="758" t="s">
        <v>45</v>
      </c>
      <c r="D60" s="479">
        <f>D61+D62+D63+D64</f>
        <v>32124.959999999999</v>
      </c>
      <c r="E60" s="479">
        <f t="shared" ref="E60:I60" si="20">E61+E62+E63+E64</f>
        <v>32124.959999999999</v>
      </c>
      <c r="F60" s="479">
        <f t="shared" si="20"/>
        <v>36574.339999999997</v>
      </c>
      <c r="G60" s="479">
        <f t="shared" si="20"/>
        <v>36574.339999999997</v>
      </c>
      <c r="H60" s="479">
        <f t="shared" si="20"/>
        <v>37900</v>
      </c>
      <c r="I60" s="479">
        <f t="shared" si="20"/>
        <v>37900</v>
      </c>
      <c r="J60" s="344">
        <f>D60+F60+H60</f>
        <v>106599.29999999999</v>
      </c>
      <c r="K60" s="344">
        <f>E60+G60+I60</f>
        <v>106599.29999999999</v>
      </c>
      <c r="L60" s="564" t="s">
        <v>215</v>
      </c>
      <c r="M60" s="464" t="s">
        <v>207</v>
      </c>
      <c r="N60" s="464">
        <v>52</v>
      </c>
      <c r="O60" s="464">
        <v>52</v>
      </c>
      <c r="P60" s="464">
        <v>232</v>
      </c>
      <c r="Q60" s="464">
        <v>232</v>
      </c>
      <c r="R60" s="464">
        <v>200</v>
      </c>
      <c r="S60" s="464">
        <v>330</v>
      </c>
      <c r="T60" s="464">
        <v>484</v>
      </c>
      <c r="U60" s="464">
        <v>614</v>
      </c>
      <c r="V60" s="705" t="s">
        <v>269</v>
      </c>
      <c r="W60" s="429"/>
    </row>
    <row r="61" spans="1:23" ht="45" customHeight="1" x14ac:dyDescent="0.2">
      <c r="A61" s="754"/>
      <c r="B61" s="312" t="str">
        <f>'Исполнение 2015'!B174</f>
        <v xml:space="preserve">федеральный бюджет (субсидии, субвенции, иные межбюджетные трансферты)   </v>
      </c>
      <c r="C61" s="758"/>
      <c r="D61" s="323">
        <v>0</v>
      </c>
      <c r="E61" s="323">
        <v>0</v>
      </c>
      <c r="F61" s="323">
        <v>0</v>
      </c>
      <c r="G61" s="323">
        <v>0</v>
      </c>
      <c r="H61" s="323">
        <v>0</v>
      </c>
      <c r="I61" s="323">
        <v>0</v>
      </c>
      <c r="J61" s="344">
        <f t="shared" ref="J61:J64" si="21">D61+F61+H61</f>
        <v>0</v>
      </c>
      <c r="K61" s="344">
        <f t="shared" ref="K61:K64" si="22">E61+G61+I61</f>
        <v>0</v>
      </c>
      <c r="L61" s="325" t="s">
        <v>216</v>
      </c>
      <c r="M61" s="468" t="s">
        <v>154</v>
      </c>
      <c r="N61" s="468">
        <v>0.4</v>
      </c>
      <c r="O61" s="468">
        <v>0.4</v>
      </c>
      <c r="P61" s="468">
        <v>2</v>
      </c>
      <c r="Q61" s="468">
        <v>2.2999999999999998</v>
      </c>
      <c r="R61" s="468">
        <v>1.5</v>
      </c>
      <c r="S61" s="468">
        <v>2.4</v>
      </c>
      <c r="T61" s="468">
        <v>3.9</v>
      </c>
      <c r="U61" s="468">
        <v>5.0999999999999996</v>
      </c>
      <c r="V61" s="705"/>
      <c r="W61" s="429"/>
    </row>
    <row r="62" spans="1:23" ht="44.25" customHeight="1" x14ac:dyDescent="0.2">
      <c r="A62" s="754"/>
      <c r="B62" s="312" t="str">
        <f>'Исполнение 2015'!B175</f>
        <v xml:space="preserve">краевой бюджет (субсидии, субвенции, иные межбюджетные трансферты)                 </v>
      </c>
      <c r="C62" s="758"/>
      <c r="D62" s="323">
        <v>0</v>
      </c>
      <c r="E62" s="323">
        <v>0</v>
      </c>
      <c r="F62" s="323">
        <v>0</v>
      </c>
      <c r="G62" s="323">
        <v>0</v>
      </c>
      <c r="H62" s="323">
        <v>0</v>
      </c>
      <c r="I62" s="323">
        <v>0</v>
      </c>
      <c r="J62" s="344">
        <f t="shared" si="21"/>
        <v>0</v>
      </c>
      <c r="K62" s="344">
        <f t="shared" si="22"/>
        <v>0</v>
      </c>
      <c r="L62" s="201" t="s">
        <v>371</v>
      </c>
      <c r="M62" s="470" t="s">
        <v>305</v>
      </c>
      <c r="N62" s="489">
        <v>5500</v>
      </c>
      <c r="O62" s="489">
        <v>5524</v>
      </c>
      <c r="P62" s="489">
        <v>5500</v>
      </c>
      <c r="Q62" s="489">
        <v>5873.74</v>
      </c>
      <c r="R62" s="489">
        <v>5500</v>
      </c>
      <c r="S62" s="489">
        <v>5549.86</v>
      </c>
      <c r="T62" s="323">
        <v>16500</v>
      </c>
      <c r="U62" s="323">
        <v>16947.599999999999</v>
      </c>
      <c r="V62" s="706"/>
      <c r="W62" s="429"/>
    </row>
    <row r="63" spans="1:23" ht="30" customHeight="1" x14ac:dyDescent="0.2">
      <c r="A63" s="754"/>
      <c r="B63" s="304" t="s">
        <v>294</v>
      </c>
      <c r="C63" s="758"/>
      <c r="D63" s="323">
        <v>32124.959999999999</v>
      </c>
      <c r="E63" s="323">
        <v>32124.959999999999</v>
      </c>
      <c r="F63" s="323">
        <v>36574.339999999997</v>
      </c>
      <c r="G63" s="323">
        <v>36574.339999999997</v>
      </c>
      <c r="H63" s="323">
        <v>37900</v>
      </c>
      <c r="I63" s="323">
        <v>37900</v>
      </c>
      <c r="J63" s="344">
        <f t="shared" si="21"/>
        <v>106599.29999999999</v>
      </c>
      <c r="K63" s="344">
        <f t="shared" si="22"/>
        <v>106599.29999999999</v>
      </c>
      <c r="L63" s="767"/>
      <c r="M63" s="768"/>
      <c r="N63" s="768"/>
      <c r="O63" s="768"/>
      <c r="P63" s="768"/>
      <c r="Q63" s="768"/>
      <c r="R63" s="768"/>
      <c r="S63" s="768"/>
      <c r="T63" s="768"/>
      <c r="U63" s="768"/>
      <c r="V63" s="820"/>
    </row>
    <row r="64" spans="1:23" ht="18" customHeight="1" thickBot="1" x14ac:dyDescent="0.25">
      <c r="A64" s="754"/>
      <c r="B64" s="354" t="str">
        <f>'Исполнение 2015'!B178</f>
        <v xml:space="preserve">иные внебюджетные источники </v>
      </c>
      <c r="C64" s="800"/>
      <c r="D64" s="345">
        <v>0</v>
      </c>
      <c r="E64" s="345">
        <v>0</v>
      </c>
      <c r="F64" s="345">
        <v>0</v>
      </c>
      <c r="G64" s="345">
        <v>0</v>
      </c>
      <c r="H64" s="345">
        <v>0</v>
      </c>
      <c r="I64" s="345">
        <v>0</v>
      </c>
      <c r="J64" s="344">
        <f t="shared" si="21"/>
        <v>0</v>
      </c>
      <c r="K64" s="344">
        <f t="shared" si="22"/>
        <v>0</v>
      </c>
      <c r="L64" s="767"/>
      <c r="M64" s="768"/>
      <c r="N64" s="768"/>
      <c r="O64" s="768"/>
      <c r="P64" s="768"/>
      <c r="Q64" s="768"/>
      <c r="R64" s="768"/>
      <c r="S64" s="768"/>
      <c r="T64" s="768"/>
      <c r="U64" s="768"/>
      <c r="V64" s="820"/>
    </row>
    <row r="65" spans="1:23" ht="54.75" customHeight="1" x14ac:dyDescent="0.2">
      <c r="A65" s="753" t="s">
        <v>243</v>
      </c>
      <c r="B65" s="367" t="s">
        <v>307</v>
      </c>
      <c r="C65" s="770" t="s">
        <v>45</v>
      </c>
      <c r="D65" s="431" t="s">
        <v>278</v>
      </c>
      <c r="E65" s="431" t="s">
        <v>278</v>
      </c>
      <c r="F65" s="431">
        <f t="shared" ref="F65:I65" si="23">F66+F67+F68+F69</f>
        <v>32048.28</v>
      </c>
      <c r="G65" s="431">
        <f t="shared" si="23"/>
        <v>31567</v>
      </c>
      <c r="H65" s="431">
        <f t="shared" si="23"/>
        <v>30010.799999999999</v>
      </c>
      <c r="I65" s="431">
        <f t="shared" si="23"/>
        <v>26510.46</v>
      </c>
      <c r="J65" s="349">
        <f>F65+H65</f>
        <v>62059.08</v>
      </c>
      <c r="K65" s="349">
        <f>G65+I65</f>
        <v>58077.46</v>
      </c>
      <c r="L65" s="373" t="s">
        <v>308</v>
      </c>
      <c r="M65" s="828"/>
      <c r="N65" s="829"/>
      <c r="O65" s="829"/>
      <c r="P65" s="829"/>
      <c r="Q65" s="829"/>
      <c r="R65" s="829"/>
      <c r="S65" s="829"/>
      <c r="T65" s="829"/>
      <c r="U65" s="829"/>
      <c r="V65" s="785" t="s">
        <v>382</v>
      </c>
    </row>
    <row r="66" spans="1:23" ht="42.75" customHeight="1" x14ac:dyDescent="0.2">
      <c r="A66" s="754"/>
      <c r="B66" s="347" t="str">
        <f>'Исполнение 2015'!B180</f>
        <v xml:space="preserve">федеральный бюджет (субсидии, субвенции, иные межбюджетные трансферты)   </v>
      </c>
      <c r="C66" s="758"/>
      <c r="D66" s="323" t="s">
        <v>278</v>
      </c>
      <c r="E66" s="323" t="s">
        <v>278</v>
      </c>
      <c r="F66" s="323">
        <v>0</v>
      </c>
      <c r="G66" s="323">
        <v>0</v>
      </c>
      <c r="H66" s="323">
        <v>0</v>
      </c>
      <c r="I66" s="323">
        <v>0</v>
      </c>
      <c r="J66" s="350">
        <f t="shared" ref="J66:J69" si="24">F66+H66</f>
        <v>0</v>
      </c>
      <c r="K66" s="350">
        <f t="shared" ref="K66:K69" si="25">G66+I66</f>
        <v>0</v>
      </c>
      <c r="L66" s="290" t="s">
        <v>448</v>
      </c>
      <c r="M66" s="468" t="s">
        <v>154</v>
      </c>
      <c r="N66" s="468" t="s">
        <v>278</v>
      </c>
      <c r="O66" s="468" t="s">
        <v>278</v>
      </c>
      <c r="P66" s="468">
        <v>8.8000000000000007</v>
      </c>
      <c r="Q66" s="468">
        <v>8.8000000000000007</v>
      </c>
      <c r="R66" s="468">
        <v>4.2</v>
      </c>
      <c r="S66" s="468">
        <v>4.2</v>
      </c>
      <c r="T66" s="392">
        <v>13</v>
      </c>
      <c r="U66" s="392">
        <v>13</v>
      </c>
      <c r="V66" s="773"/>
      <c r="W66" s="429"/>
    </row>
    <row r="67" spans="1:23" ht="39.75" customHeight="1" x14ac:dyDescent="0.2">
      <c r="A67" s="754"/>
      <c r="B67" s="347" t="str">
        <f>'Исполнение 2015'!B181</f>
        <v xml:space="preserve">краевой бюджет (субсидии, субвенции, иные межбюджетные трансферты)                 </v>
      </c>
      <c r="C67" s="758"/>
      <c r="D67" s="323" t="s">
        <v>278</v>
      </c>
      <c r="E67" s="323" t="s">
        <v>278</v>
      </c>
      <c r="F67" s="323">
        <v>0</v>
      </c>
      <c r="G67" s="323">
        <v>0</v>
      </c>
      <c r="H67" s="323">
        <v>0</v>
      </c>
      <c r="I67" s="323">
        <v>0</v>
      </c>
      <c r="J67" s="350">
        <f t="shared" si="24"/>
        <v>0</v>
      </c>
      <c r="K67" s="350">
        <f t="shared" si="25"/>
        <v>0</v>
      </c>
      <c r="L67" s="290" t="s">
        <v>449</v>
      </c>
      <c r="M67" s="551" t="s">
        <v>154</v>
      </c>
      <c r="N67" s="468" t="s">
        <v>278</v>
      </c>
      <c r="O67" s="468" t="s">
        <v>278</v>
      </c>
      <c r="P67" s="468">
        <v>0</v>
      </c>
      <c r="Q67" s="468">
        <v>0</v>
      </c>
      <c r="R67" s="392">
        <v>2</v>
      </c>
      <c r="S67" s="392">
        <v>2</v>
      </c>
      <c r="T67" s="392">
        <v>2</v>
      </c>
      <c r="U67" s="392">
        <v>2</v>
      </c>
      <c r="V67" s="773"/>
      <c r="W67" s="429"/>
    </row>
    <row r="68" spans="1:23" ht="27.75" customHeight="1" x14ac:dyDescent="0.2">
      <c r="A68" s="754"/>
      <c r="B68" s="347" t="s">
        <v>294</v>
      </c>
      <c r="C68" s="758"/>
      <c r="D68" s="323" t="s">
        <v>278</v>
      </c>
      <c r="E68" s="323" t="s">
        <v>278</v>
      </c>
      <c r="F68" s="323">
        <v>32048.28</v>
      </c>
      <c r="G68" s="323">
        <v>31567</v>
      </c>
      <c r="H68" s="323">
        <v>30010.799999999999</v>
      </c>
      <c r="I68" s="323">
        <v>26510.46</v>
      </c>
      <c r="J68" s="350">
        <f t="shared" si="24"/>
        <v>62059.08</v>
      </c>
      <c r="K68" s="350">
        <f t="shared" si="25"/>
        <v>58077.46</v>
      </c>
      <c r="L68" s="290" t="s">
        <v>450</v>
      </c>
      <c r="M68" s="551" t="s">
        <v>154</v>
      </c>
      <c r="N68" s="468" t="s">
        <v>278</v>
      </c>
      <c r="O68" s="468" t="s">
        <v>278</v>
      </c>
      <c r="P68" s="468">
        <v>1.2</v>
      </c>
      <c r="Q68" s="468">
        <v>1.2</v>
      </c>
      <c r="R68" s="392">
        <v>3</v>
      </c>
      <c r="S68" s="392">
        <v>3</v>
      </c>
      <c r="T68" s="392">
        <v>4.2</v>
      </c>
      <c r="U68" s="392">
        <v>4.2</v>
      </c>
      <c r="V68" s="773"/>
      <c r="W68" s="429"/>
    </row>
    <row r="69" spans="1:23" ht="51" customHeight="1" x14ac:dyDescent="0.2">
      <c r="A69" s="754"/>
      <c r="B69" s="347" t="s">
        <v>23</v>
      </c>
      <c r="C69" s="771"/>
      <c r="D69" s="323" t="s">
        <v>278</v>
      </c>
      <c r="E69" s="323" t="s">
        <v>278</v>
      </c>
      <c r="F69" s="323"/>
      <c r="G69" s="323"/>
      <c r="H69" s="323"/>
      <c r="I69" s="323"/>
      <c r="J69" s="350">
        <f t="shared" si="24"/>
        <v>0</v>
      </c>
      <c r="K69" s="350">
        <f t="shared" si="25"/>
        <v>0</v>
      </c>
      <c r="L69" s="290" t="s">
        <v>309</v>
      </c>
      <c r="M69" s="825"/>
      <c r="N69" s="826"/>
      <c r="O69" s="826"/>
      <c r="P69" s="826"/>
      <c r="Q69" s="826"/>
      <c r="R69" s="826"/>
      <c r="S69" s="826"/>
      <c r="T69" s="826"/>
      <c r="U69" s="826"/>
      <c r="V69" s="773"/>
    </row>
    <row r="70" spans="1:23" ht="15.75" customHeight="1" x14ac:dyDescent="0.2">
      <c r="A70" s="754"/>
      <c r="B70" s="767"/>
      <c r="C70" s="768"/>
      <c r="D70" s="768"/>
      <c r="E70" s="768"/>
      <c r="F70" s="768"/>
      <c r="G70" s="768"/>
      <c r="H70" s="768"/>
      <c r="I70" s="768"/>
      <c r="J70" s="768"/>
      <c r="K70" s="769"/>
      <c r="L70" s="290" t="s">
        <v>449</v>
      </c>
      <c r="M70" s="551" t="s">
        <v>154</v>
      </c>
      <c r="N70" s="468" t="s">
        <v>278</v>
      </c>
      <c r="O70" s="468" t="s">
        <v>278</v>
      </c>
      <c r="P70" s="490">
        <v>2</v>
      </c>
      <c r="Q70" s="490">
        <v>2</v>
      </c>
      <c r="R70" s="490">
        <v>2</v>
      </c>
      <c r="S70" s="490">
        <v>0</v>
      </c>
      <c r="T70" s="392">
        <v>4</v>
      </c>
      <c r="U70" s="392">
        <v>2</v>
      </c>
      <c r="V70" s="773"/>
      <c r="W70" s="429"/>
    </row>
    <row r="71" spans="1:23" ht="17.25" customHeight="1" x14ac:dyDescent="0.2">
      <c r="A71" s="754"/>
      <c r="B71" s="767"/>
      <c r="C71" s="768"/>
      <c r="D71" s="768"/>
      <c r="E71" s="768"/>
      <c r="F71" s="768"/>
      <c r="G71" s="768"/>
      <c r="H71" s="768"/>
      <c r="I71" s="768"/>
      <c r="J71" s="768"/>
      <c r="K71" s="769"/>
      <c r="L71" s="290" t="s">
        <v>450</v>
      </c>
      <c r="M71" s="551" t="s">
        <v>154</v>
      </c>
      <c r="N71" s="468" t="s">
        <v>278</v>
      </c>
      <c r="O71" s="468" t="s">
        <v>278</v>
      </c>
      <c r="P71" s="490">
        <v>0</v>
      </c>
      <c r="Q71" s="490">
        <v>0</v>
      </c>
      <c r="R71" s="490">
        <v>1.5</v>
      </c>
      <c r="S71" s="490">
        <v>0</v>
      </c>
      <c r="T71" s="392">
        <v>1.5</v>
      </c>
      <c r="U71" s="392">
        <v>0</v>
      </c>
      <c r="V71" s="773"/>
      <c r="W71" s="429"/>
    </row>
    <row r="72" spans="1:23" ht="18" customHeight="1" x14ac:dyDescent="0.2">
      <c r="A72" s="754"/>
      <c r="B72" s="767"/>
      <c r="C72" s="768"/>
      <c r="D72" s="768"/>
      <c r="E72" s="768"/>
      <c r="F72" s="768"/>
      <c r="G72" s="768"/>
      <c r="H72" s="768"/>
      <c r="I72" s="768"/>
      <c r="J72" s="768"/>
      <c r="K72" s="769"/>
      <c r="L72" s="290" t="s">
        <v>451</v>
      </c>
      <c r="M72" s="551" t="s">
        <v>154</v>
      </c>
      <c r="N72" s="468" t="s">
        <v>278</v>
      </c>
      <c r="O72" s="468" t="s">
        <v>278</v>
      </c>
      <c r="P72" s="490">
        <v>0</v>
      </c>
      <c r="Q72" s="490">
        <v>0</v>
      </c>
      <c r="R72" s="490">
        <v>3</v>
      </c>
      <c r="S72" s="490">
        <v>0</v>
      </c>
      <c r="T72" s="392">
        <v>3</v>
      </c>
      <c r="U72" s="392">
        <v>0</v>
      </c>
      <c r="V72" s="773"/>
      <c r="W72" s="429"/>
    </row>
    <row r="73" spans="1:23" ht="37.5" customHeight="1" x14ac:dyDescent="0.2">
      <c r="A73" s="754"/>
      <c r="B73" s="767"/>
      <c r="C73" s="768"/>
      <c r="D73" s="768"/>
      <c r="E73" s="768"/>
      <c r="F73" s="768"/>
      <c r="G73" s="768"/>
      <c r="H73" s="768"/>
      <c r="I73" s="768"/>
      <c r="J73" s="768"/>
      <c r="K73" s="769"/>
      <c r="L73" s="290" t="s">
        <v>452</v>
      </c>
      <c r="M73" s="468" t="s">
        <v>207</v>
      </c>
      <c r="N73" s="468" t="s">
        <v>278</v>
      </c>
      <c r="O73" s="468" t="s">
        <v>278</v>
      </c>
      <c r="P73" s="490">
        <v>0</v>
      </c>
      <c r="Q73" s="490">
        <v>0</v>
      </c>
      <c r="R73" s="490">
        <v>25</v>
      </c>
      <c r="S73" s="490">
        <v>25</v>
      </c>
      <c r="T73" s="392">
        <v>25</v>
      </c>
      <c r="U73" s="392">
        <v>25</v>
      </c>
      <c r="V73" s="773"/>
      <c r="W73" s="429"/>
    </row>
    <row r="74" spans="1:23" ht="40.5" customHeight="1" x14ac:dyDescent="0.2">
      <c r="A74" s="754"/>
      <c r="B74" s="767"/>
      <c r="C74" s="768"/>
      <c r="D74" s="768"/>
      <c r="E74" s="768"/>
      <c r="F74" s="768"/>
      <c r="G74" s="768"/>
      <c r="H74" s="768"/>
      <c r="I74" s="768"/>
      <c r="J74" s="768"/>
      <c r="K74" s="769"/>
      <c r="L74" s="290" t="s">
        <v>453</v>
      </c>
      <c r="M74" s="468" t="s">
        <v>83</v>
      </c>
      <c r="N74" s="468" t="s">
        <v>278</v>
      </c>
      <c r="O74" s="468" t="s">
        <v>278</v>
      </c>
      <c r="P74" s="490">
        <v>1</v>
      </c>
      <c r="Q74" s="490">
        <v>0</v>
      </c>
      <c r="R74" s="490">
        <v>1</v>
      </c>
      <c r="S74" s="490">
        <v>1</v>
      </c>
      <c r="T74" s="392">
        <v>2</v>
      </c>
      <c r="U74" s="392">
        <v>1</v>
      </c>
      <c r="V74" s="773"/>
      <c r="W74" s="429"/>
    </row>
    <row r="75" spans="1:23" ht="41.25" customHeight="1" thickBot="1" x14ac:dyDescent="0.25">
      <c r="A75" s="755"/>
      <c r="B75" s="710"/>
      <c r="C75" s="711"/>
      <c r="D75" s="711"/>
      <c r="E75" s="711"/>
      <c r="F75" s="711"/>
      <c r="G75" s="711"/>
      <c r="H75" s="711"/>
      <c r="I75" s="711"/>
      <c r="J75" s="711"/>
      <c r="K75" s="772"/>
      <c r="L75" s="374" t="s">
        <v>454</v>
      </c>
      <c r="M75" s="469" t="s">
        <v>83</v>
      </c>
      <c r="N75" s="468" t="s">
        <v>278</v>
      </c>
      <c r="O75" s="468" t="s">
        <v>278</v>
      </c>
      <c r="P75" s="491">
        <v>1</v>
      </c>
      <c r="Q75" s="491">
        <v>0</v>
      </c>
      <c r="R75" s="491">
        <v>2</v>
      </c>
      <c r="S75" s="491">
        <v>2</v>
      </c>
      <c r="T75" s="407">
        <v>3</v>
      </c>
      <c r="U75" s="407">
        <v>2</v>
      </c>
      <c r="V75" s="781"/>
      <c r="W75" s="429"/>
    </row>
    <row r="76" spans="1:23" ht="102.75" customHeight="1" x14ac:dyDescent="0.2">
      <c r="A76" s="759" t="s">
        <v>244</v>
      </c>
      <c r="B76" s="348" t="s">
        <v>310</v>
      </c>
      <c r="C76" s="756" t="s">
        <v>45</v>
      </c>
      <c r="D76" s="477">
        <f>D77+D78+D79+D80</f>
        <v>16080.27</v>
      </c>
      <c r="E76" s="477">
        <f t="shared" ref="E76:I76" si="26">E77+E78+E79+E80</f>
        <v>16079.44</v>
      </c>
      <c r="F76" s="477">
        <f t="shared" si="26"/>
        <v>16348</v>
      </c>
      <c r="G76" s="477">
        <f t="shared" si="26"/>
        <v>16334.95</v>
      </c>
      <c r="H76" s="477">
        <f t="shared" si="26"/>
        <v>14166.4</v>
      </c>
      <c r="I76" s="477">
        <f t="shared" si="26"/>
        <v>13801.14</v>
      </c>
      <c r="J76" s="353">
        <f t="shared" ref="J76:J78" si="27">D76+F76+H76</f>
        <v>46594.67</v>
      </c>
      <c r="K76" s="353">
        <f t="shared" ref="K76:K78" si="28">E76+G76+I76</f>
        <v>46215.53</v>
      </c>
      <c r="L76" s="305" t="s">
        <v>219</v>
      </c>
      <c r="M76" s="472" t="s">
        <v>83</v>
      </c>
      <c r="N76" s="472">
        <v>5</v>
      </c>
      <c r="O76" s="472">
        <v>5</v>
      </c>
      <c r="P76" s="472">
        <v>5</v>
      </c>
      <c r="Q76" s="472">
        <v>5</v>
      </c>
      <c r="R76" s="472">
        <v>5</v>
      </c>
      <c r="S76" s="472">
        <v>5</v>
      </c>
      <c r="T76" s="471">
        <v>15</v>
      </c>
      <c r="U76" s="471">
        <v>15</v>
      </c>
      <c r="V76" s="704" t="s">
        <v>269</v>
      </c>
      <c r="W76" s="429"/>
    </row>
    <row r="77" spans="1:23" ht="42" customHeight="1" x14ac:dyDescent="0.2">
      <c r="A77" s="760"/>
      <c r="B77" s="304" t="str">
        <f>'Исполнение 2015'!B180</f>
        <v xml:space="preserve">федеральный бюджет (субсидии, субвенции, иные межбюджетные трансферты)   </v>
      </c>
      <c r="C77" s="757"/>
      <c r="D77" s="323">
        <v>0</v>
      </c>
      <c r="E77" s="323">
        <v>0</v>
      </c>
      <c r="F77" s="323">
        <v>0</v>
      </c>
      <c r="G77" s="323">
        <v>0</v>
      </c>
      <c r="H77" s="323">
        <v>0</v>
      </c>
      <c r="I77" s="323">
        <v>0</v>
      </c>
      <c r="J77" s="350">
        <f t="shared" si="27"/>
        <v>0</v>
      </c>
      <c r="K77" s="350">
        <f t="shared" si="28"/>
        <v>0</v>
      </c>
      <c r="L77" s="312" t="s">
        <v>149</v>
      </c>
      <c r="M77" s="474" t="s">
        <v>306</v>
      </c>
      <c r="N77" s="474">
        <v>546</v>
      </c>
      <c r="O77" s="474">
        <v>607.4</v>
      </c>
      <c r="P77" s="474">
        <v>550</v>
      </c>
      <c r="Q77" s="474">
        <v>534</v>
      </c>
      <c r="R77" s="474">
        <v>550</v>
      </c>
      <c r="S77" s="474">
        <v>611.70000000000005</v>
      </c>
      <c r="T77" s="323">
        <v>1646</v>
      </c>
      <c r="U77" s="323">
        <v>1753.1</v>
      </c>
      <c r="V77" s="706"/>
      <c r="W77" s="429"/>
    </row>
    <row r="78" spans="1:23" ht="38.25" x14ac:dyDescent="0.2">
      <c r="A78" s="760"/>
      <c r="B78" s="304" t="str">
        <f>'Исполнение 2015'!B181</f>
        <v xml:space="preserve">краевой бюджет (субсидии, субвенции, иные межбюджетные трансферты)                 </v>
      </c>
      <c r="C78" s="757"/>
      <c r="D78" s="323">
        <v>0</v>
      </c>
      <c r="E78" s="323">
        <v>0</v>
      </c>
      <c r="F78" s="323">
        <v>0</v>
      </c>
      <c r="G78" s="323">
        <v>0</v>
      </c>
      <c r="H78" s="323">
        <v>0</v>
      </c>
      <c r="I78" s="323">
        <v>0</v>
      </c>
      <c r="J78" s="350">
        <f t="shared" si="27"/>
        <v>0</v>
      </c>
      <c r="K78" s="350">
        <f t="shared" si="28"/>
        <v>0</v>
      </c>
      <c r="L78" s="767"/>
      <c r="M78" s="768"/>
      <c r="N78" s="768"/>
      <c r="O78" s="768"/>
      <c r="P78" s="768"/>
      <c r="Q78" s="768"/>
      <c r="R78" s="768"/>
      <c r="S78" s="768"/>
      <c r="T78" s="768"/>
      <c r="U78" s="768"/>
      <c r="V78" s="820"/>
    </row>
    <row r="79" spans="1:23" ht="25.5" x14ac:dyDescent="0.2">
      <c r="A79" s="760"/>
      <c r="B79" s="304" t="s">
        <v>294</v>
      </c>
      <c r="C79" s="757"/>
      <c r="D79" s="323">
        <v>16080.27</v>
      </c>
      <c r="E79" s="323">
        <v>16079.44</v>
      </c>
      <c r="F79" s="323">
        <v>16348</v>
      </c>
      <c r="G79" s="323">
        <v>16334.95</v>
      </c>
      <c r="H79" s="323">
        <v>14166.4</v>
      </c>
      <c r="I79" s="323">
        <v>13801.14</v>
      </c>
      <c r="J79" s="350">
        <f>D79+F79+H79</f>
        <v>46594.67</v>
      </c>
      <c r="K79" s="350">
        <f>E79+G79+I79</f>
        <v>46215.53</v>
      </c>
      <c r="L79" s="767"/>
      <c r="M79" s="768"/>
      <c r="N79" s="768"/>
      <c r="O79" s="768"/>
      <c r="P79" s="768"/>
      <c r="Q79" s="768"/>
      <c r="R79" s="768"/>
      <c r="S79" s="768"/>
      <c r="T79" s="768"/>
      <c r="U79" s="768"/>
      <c r="V79" s="820"/>
    </row>
    <row r="80" spans="1:23" ht="18" customHeight="1" thickBot="1" x14ac:dyDescent="0.25">
      <c r="A80" s="761"/>
      <c r="B80" s="357" t="str">
        <f>'Исполнение 2015'!B184</f>
        <v xml:space="preserve">иные внебюджетные источники </v>
      </c>
      <c r="C80" s="762"/>
      <c r="D80" s="478">
        <v>0</v>
      </c>
      <c r="E80" s="478">
        <v>0</v>
      </c>
      <c r="F80" s="478">
        <v>0</v>
      </c>
      <c r="G80" s="478">
        <v>0</v>
      </c>
      <c r="H80" s="478">
        <v>0</v>
      </c>
      <c r="I80" s="478">
        <v>0</v>
      </c>
      <c r="J80" s="432">
        <f t="shared" ref="J80" si="29">F80+H80</f>
        <v>0</v>
      </c>
      <c r="K80" s="432">
        <f t="shared" ref="K80" si="30">G80+I80</f>
        <v>0</v>
      </c>
      <c r="L80" s="710"/>
      <c r="M80" s="711"/>
      <c r="N80" s="711"/>
      <c r="O80" s="711"/>
      <c r="P80" s="711"/>
      <c r="Q80" s="711"/>
      <c r="R80" s="711"/>
      <c r="S80" s="711"/>
      <c r="T80" s="711"/>
      <c r="U80" s="711"/>
      <c r="V80" s="712"/>
    </row>
    <row r="81" spans="1:24" ht="85.5" customHeight="1" x14ac:dyDescent="0.2">
      <c r="A81" s="753" t="s">
        <v>246</v>
      </c>
      <c r="B81" s="348" t="s">
        <v>313</v>
      </c>
      <c r="C81" s="770" t="s">
        <v>322</v>
      </c>
      <c r="D81" s="431">
        <f>D82+D83+D84+D85</f>
        <v>39562.93</v>
      </c>
      <c r="E81" s="431">
        <f t="shared" ref="E81:I81" si="31">E82+E83+E84+E85</f>
        <v>39470.83</v>
      </c>
      <c r="F81" s="431">
        <f t="shared" si="31"/>
        <v>41574.25</v>
      </c>
      <c r="G81" s="431">
        <f t="shared" si="31"/>
        <v>41145.25</v>
      </c>
      <c r="H81" s="431">
        <f t="shared" si="31"/>
        <v>49851</v>
      </c>
      <c r="I81" s="431">
        <f t="shared" si="31"/>
        <v>48264.94</v>
      </c>
      <c r="J81" s="349">
        <f>D81+F81+H81</f>
        <v>130988.18</v>
      </c>
      <c r="K81" s="349">
        <f>E81+G81+I81</f>
        <v>128881.02</v>
      </c>
      <c r="L81" s="801"/>
      <c r="M81" s="802"/>
      <c r="N81" s="802"/>
      <c r="O81" s="802"/>
      <c r="P81" s="802"/>
      <c r="Q81" s="802"/>
      <c r="R81" s="802"/>
      <c r="S81" s="802"/>
      <c r="T81" s="802"/>
      <c r="U81" s="818"/>
      <c r="V81" s="819" t="s">
        <v>273</v>
      </c>
    </row>
    <row r="82" spans="1:24" ht="39.75" customHeight="1" x14ac:dyDescent="0.2">
      <c r="A82" s="754"/>
      <c r="B82" s="312" t="str">
        <f>'Исполнение 2015'!B192</f>
        <v xml:space="preserve">федеральный бюджет (субсидии, субвенции, иные межбюджетные трансферты)   </v>
      </c>
      <c r="C82" s="758"/>
      <c r="D82" s="323">
        <v>0</v>
      </c>
      <c r="E82" s="323">
        <v>0</v>
      </c>
      <c r="F82" s="323">
        <v>0</v>
      </c>
      <c r="G82" s="323">
        <v>0</v>
      </c>
      <c r="H82" s="323">
        <v>0</v>
      </c>
      <c r="I82" s="323">
        <v>0</v>
      </c>
      <c r="J82" s="350">
        <f t="shared" ref="J82:J85" si="32">D82+F82+H82</f>
        <v>0</v>
      </c>
      <c r="K82" s="350">
        <f t="shared" ref="K82:K85" si="33">E82+G82+I82</f>
        <v>0</v>
      </c>
      <c r="L82" s="767"/>
      <c r="M82" s="768"/>
      <c r="N82" s="768"/>
      <c r="O82" s="768"/>
      <c r="P82" s="768"/>
      <c r="Q82" s="768"/>
      <c r="R82" s="768"/>
      <c r="S82" s="768"/>
      <c r="T82" s="768"/>
      <c r="U82" s="769"/>
      <c r="V82" s="820"/>
    </row>
    <row r="83" spans="1:24" s="332" customFormat="1" ht="40.5" customHeight="1" x14ac:dyDescent="0.2">
      <c r="A83" s="754"/>
      <c r="B83" s="312" t="str">
        <f>'Исполнение 2015'!B193</f>
        <v xml:space="preserve">краевой бюджет (субсидии, субвенции, иные межбюджетные трансферты)                 </v>
      </c>
      <c r="C83" s="758"/>
      <c r="D83" s="323">
        <v>0</v>
      </c>
      <c r="E83" s="323">
        <v>0</v>
      </c>
      <c r="F83" s="323">
        <v>0</v>
      </c>
      <c r="G83" s="323">
        <v>0</v>
      </c>
      <c r="H83" s="323">
        <v>0</v>
      </c>
      <c r="I83" s="323">
        <v>0</v>
      </c>
      <c r="J83" s="350">
        <f t="shared" si="32"/>
        <v>0</v>
      </c>
      <c r="K83" s="350">
        <f t="shared" si="33"/>
        <v>0</v>
      </c>
      <c r="L83" s="767"/>
      <c r="M83" s="768"/>
      <c r="N83" s="768"/>
      <c r="O83" s="768"/>
      <c r="P83" s="768"/>
      <c r="Q83" s="768"/>
      <c r="R83" s="768"/>
      <c r="S83" s="768"/>
      <c r="T83" s="768"/>
      <c r="U83" s="769"/>
      <c r="V83" s="820"/>
      <c r="X83" s="173"/>
    </row>
    <row r="84" spans="1:24" s="332" customFormat="1" ht="24" customHeight="1" x14ac:dyDescent="0.2">
      <c r="A84" s="754"/>
      <c r="B84" s="304" t="s">
        <v>294</v>
      </c>
      <c r="C84" s="758"/>
      <c r="D84" s="323">
        <v>39562.93</v>
      </c>
      <c r="E84" s="323">
        <v>39470.83</v>
      </c>
      <c r="F84" s="323">
        <v>41574.25</v>
      </c>
      <c r="G84" s="323">
        <v>41145.25</v>
      </c>
      <c r="H84" s="323">
        <v>49851</v>
      </c>
      <c r="I84" s="323">
        <v>48264.94</v>
      </c>
      <c r="J84" s="350">
        <f t="shared" si="32"/>
        <v>130988.18</v>
      </c>
      <c r="K84" s="350">
        <f t="shared" si="33"/>
        <v>128881.02</v>
      </c>
      <c r="L84" s="767"/>
      <c r="M84" s="768"/>
      <c r="N84" s="768"/>
      <c r="O84" s="768"/>
      <c r="P84" s="768"/>
      <c r="Q84" s="768"/>
      <c r="R84" s="768"/>
      <c r="S84" s="768"/>
      <c r="T84" s="768"/>
      <c r="U84" s="769"/>
      <c r="V84" s="820"/>
      <c r="X84" s="173"/>
    </row>
    <row r="85" spans="1:24" s="332" customFormat="1" ht="13.5" thickBot="1" x14ac:dyDescent="0.25">
      <c r="A85" s="755"/>
      <c r="B85" s="351" t="str">
        <f>'Исполнение 2015'!B196</f>
        <v xml:space="preserve">иные внебюджетные источники </v>
      </c>
      <c r="C85" s="800"/>
      <c r="D85" s="433">
        <v>0</v>
      </c>
      <c r="E85" s="433">
        <v>0</v>
      </c>
      <c r="F85" s="433">
        <v>0</v>
      </c>
      <c r="G85" s="433">
        <v>0</v>
      </c>
      <c r="H85" s="433">
        <v>0</v>
      </c>
      <c r="I85" s="433">
        <v>0</v>
      </c>
      <c r="J85" s="371">
        <f t="shared" si="32"/>
        <v>0</v>
      </c>
      <c r="K85" s="371">
        <f t="shared" si="33"/>
        <v>0</v>
      </c>
      <c r="L85" s="710"/>
      <c r="M85" s="711"/>
      <c r="N85" s="711"/>
      <c r="O85" s="711"/>
      <c r="P85" s="711"/>
      <c r="Q85" s="711"/>
      <c r="R85" s="711"/>
      <c r="S85" s="711"/>
      <c r="T85" s="711"/>
      <c r="U85" s="772"/>
      <c r="V85" s="712"/>
      <c r="X85" s="173"/>
    </row>
    <row r="86" spans="1:24" s="332" customFormat="1" ht="51" x14ac:dyDescent="0.2">
      <c r="A86" s="753" t="s">
        <v>413</v>
      </c>
      <c r="B86" s="348" t="s">
        <v>315</v>
      </c>
      <c r="C86" s="756" t="s">
        <v>322</v>
      </c>
      <c r="D86" s="477">
        <f>D87+D88+D89+D90</f>
        <v>0</v>
      </c>
      <c r="E86" s="477">
        <f t="shared" ref="E86:I86" si="34">E87+E88+E89+E90</f>
        <v>0</v>
      </c>
      <c r="F86" s="477">
        <f t="shared" si="34"/>
        <v>41</v>
      </c>
      <c r="G86" s="477">
        <f t="shared" si="34"/>
        <v>41</v>
      </c>
      <c r="H86" s="477">
        <f t="shared" si="34"/>
        <v>266</v>
      </c>
      <c r="I86" s="477">
        <f t="shared" si="34"/>
        <v>257.83999999999997</v>
      </c>
      <c r="J86" s="349">
        <f>F86+H86</f>
        <v>307</v>
      </c>
      <c r="K86" s="492">
        <f>G86+I86</f>
        <v>298.83999999999997</v>
      </c>
      <c r="L86" s="403" t="s">
        <v>350</v>
      </c>
      <c r="M86" s="462" t="s">
        <v>83</v>
      </c>
      <c r="N86" s="460"/>
      <c r="O86" s="460"/>
      <c r="P86" s="460"/>
      <c r="Q86" s="460"/>
      <c r="R86" s="460">
        <v>1</v>
      </c>
      <c r="S86" s="460">
        <v>0</v>
      </c>
      <c r="T86" s="463">
        <v>1</v>
      </c>
      <c r="U86" s="463">
        <v>0</v>
      </c>
      <c r="V86" s="819" t="s">
        <v>407</v>
      </c>
      <c r="X86" s="173"/>
    </row>
    <row r="87" spans="1:24" s="332" customFormat="1" ht="38.25" x14ac:dyDescent="0.2">
      <c r="A87" s="754"/>
      <c r="B87" s="304" t="str">
        <f>'Исполнение 2015'!B192</f>
        <v xml:space="preserve">федеральный бюджет (субсидии, субвенции, иные межбюджетные трансферты)   </v>
      </c>
      <c r="C87" s="757"/>
      <c r="D87" s="323">
        <v>0</v>
      </c>
      <c r="E87" s="323">
        <v>0</v>
      </c>
      <c r="F87" s="323">
        <v>0</v>
      </c>
      <c r="G87" s="323">
        <v>0</v>
      </c>
      <c r="H87" s="323">
        <v>0</v>
      </c>
      <c r="I87" s="323">
        <v>0</v>
      </c>
      <c r="J87" s="350">
        <f t="shared" ref="J87:J90" si="35">F87+H87</f>
        <v>0</v>
      </c>
      <c r="K87" s="350">
        <f t="shared" ref="K87:K90" si="36">G87+I87</f>
        <v>0</v>
      </c>
      <c r="L87" s="398" t="s">
        <v>421</v>
      </c>
      <c r="M87" s="461" t="s">
        <v>83</v>
      </c>
      <c r="N87" s="461"/>
      <c r="O87" s="461"/>
      <c r="P87" s="461"/>
      <c r="Q87" s="461"/>
      <c r="R87" s="461">
        <v>6</v>
      </c>
      <c r="S87" s="461">
        <v>6</v>
      </c>
      <c r="T87" s="468">
        <v>6</v>
      </c>
      <c r="U87" s="468">
        <v>6</v>
      </c>
      <c r="V87" s="820"/>
      <c r="X87" s="173"/>
    </row>
    <row r="88" spans="1:24" s="332" customFormat="1" ht="38.25" x14ac:dyDescent="0.2">
      <c r="A88" s="754"/>
      <c r="B88" s="304" t="str">
        <f>'Исполнение 2015'!B193</f>
        <v xml:space="preserve">краевой бюджет (субсидии, субвенции, иные межбюджетные трансферты)                 </v>
      </c>
      <c r="C88" s="757"/>
      <c r="D88" s="323">
        <v>0</v>
      </c>
      <c r="E88" s="323">
        <v>0</v>
      </c>
      <c r="F88" s="323">
        <v>0</v>
      </c>
      <c r="G88" s="323">
        <v>0</v>
      </c>
      <c r="H88" s="323">
        <v>0</v>
      </c>
      <c r="I88" s="323">
        <v>0</v>
      </c>
      <c r="J88" s="350">
        <f t="shared" si="35"/>
        <v>0</v>
      </c>
      <c r="K88" s="350">
        <f t="shared" si="36"/>
        <v>0</v>
      </c>
      <c r="L88" s="398" t="s">
        <v>420</v>
      </c>
      <c r="M88" s="461" t="s">
        <v>83</v>
      </c>
      <c r="N88" s="461"/>
      <c r="O88" s="461"/>
      <c r="P88" s="461"/>
      <c r="Q88" s="461"/>
      <c r="R88" s="188">
        <v>5000</v>
      </c>
      <c r="S88" s="188">
        <v>5000</v>
      </c>
      <c r="T88" s="323">
        <v>500</v>
      </c>
      <c r="U88" s="323">
        <v>5000</v>
      </c>
      <c r="V88" s="820"/>
      <c r="X88" s="173"/>
    </row>
    <row r="89" spans="1:24" s="332" customFormat="1" ht="25.5" x14ac:dyDescent="0.2">
      <c r="A89" s="754"/>
      <c r="B89" s="304" t="s">
        <v>294</v>
      </c>
      <c r="C89" s="757"/>
      <c r="D89" s="323">
        <v>0</v>
      </c>
      <c r="E89" s="323">
        <v>0</v>
      </c>
      <c r="F89" s="323">
        <v>41</v>
      </c>
      <c r="G89" s="323">
        <v>41</v>
      </c>
      <c r="H89" s="323">
        <v>266</v>
      </c>
      <c r="I89" s="323">
        <v>257.83999999999997</v>
      </c>
      <c r="J89" s="350">
        <f t="shared" si="35"/>
        <v>307</v>
      </c>
      <c r="K89" s="350">
        <f t="shared" si="36"/>
        <v>298.83999999999997</v>
      </c>
      <c r="L89" s="764"/>
      <c r="M89" s="765"/>
      <c r="N89" s="765"/>
      <c r="O89" s="765"/>
      <c r="P89" s="765"/>
      <c r="Q89" s="765"/>
      <c r="R89" s="765"/>
      <c r="S89" s="765"/>
      <c r="T89" s="765"/>
      <c r="U89" s="766"/>
      <c r="V89" s="820"/>
      <c r="X89" s="173"/>
    </row>
    <row r="90" spans="1:24" s="332" customFormat="1" ht="13.5" thickBot="1" x14ac:dyDescent="0.25">
      <c r="A90" s="755"/>
      <c r="B90" s="357" t="str">
        <f>'Исполнение 2015'!B196</f>
        <v xml:space="preserve">иные внебюджетные источники </v>
      </c>
      <c r="C90" s="762"/>
      <c r="D90" s="478">
        <v>0</v>
      </c>
      <c r="E90" s="478">
        <v>0</v>
      </c>
      <c r="F90" s="478">
        <v>0</v>
      </c>
      <c r="G90" s="478">
        <v>0</v>
      </c>
      <c r="H90" s="478">
        <v>0</v>
      </c>
      <c r="I90" s="478">
        <v>0</v>
      </c>
      <c r="J90" s="344">
        <f t="shared" si="35"/>
        <v>0</v>
      </c>
      <c r="K90" s="399">
        <f t="shared" si="36"/>
        <v>0</v>
      </c>
      <c r="L90" s="710"/>
      <c r="M90" s="711"/>
      <c r="N90" s="711"/>
      <c r="O90" s="711"/>
      <c r="P90" s="711"/>
      <c r="Q90" s="711"/>
      <c r="R90" s="711"/>
      <c r="S90" s="711"/>
      <c r="T90" s="711"/>
      <c r="U90" s="772"/>
      <c r="V90" s="712"/>
      <c r="X90" s="173"/>
    </row>
    <row r="91" spans="1:24" s="332" customFormat="1" ht="41.25" customHeight="1" x14ac:dyDescent="0.2">
      <c r="A91" s="759" t="s">
        <v>414</v>
      </c>
      <c r="B91" s="348" t="s">
        <v>316</v>
      </c>
      <c r="C91" s="770" t="s">
        <v>322</v>
      </c>
      <c r="D91" s="431" t="s">
        <v>278</v>
      </c>
      <c r="E91" s="431" t="s">
        <v>278</v>
      </c>
      <c r="F91" s="431" t="s">
        <v>278</v>
      </c>
      <c r="G91" s="431" t="s">
        <v>278</v>
      </c>
      <c r="H91" s="431">
        <f t="shared" ref="H91:I91" si="37">H92+H93+H94+H95</f>
        <v>1946</v>
      </c>
      <c r="I91" s="431">
        <f t="shared" si="37"/>
        <v>1937.63</v>
      </c>
      <c r="J91" s="349">
        <f>H91</f>
        <v>1946</v>
      </c>
      <c r="K91" s="492">
        <f>I91</f>
        <v>1937.63</v>
      </c>
      <c r="L91" s="403" t="s">
        <v>351</v>
      </c>
      <c r="M91" s="467" t="s">
        <v>83</v>
      </c>
      <c r="N91" s="467"/>
      <c r="O91" s="467"/>
      <c r="P91" s="467"/>
      <c r="Q91" s="467"/>
      <c r="R91" s="467">
        <v>12</v>
      </c>
      <c r="S91" s="467">
        <v>12</v>
      </c>
      <c r="T91" s="435">
        <v>12</v>
      </c>
      <c r="U91" s="435">
        <v>12</v>
      </c>
      <c r="V91" s="819" t="s">
        <v>380</v>
      </c>
      <c r="X91" s="173"/>
    </row>
    <row r="92" spans="1:24" s="332" customFormat="1" ht="63.75" x14ac:dyDescent="0.2">
      <c r="A92" s="760"/>
      <c r="B92" s="304" t="str">
        <f>'Исполнение 2015'!B198</f>
        <v xml:space="preserve">федеральный бюджет (субсидии, субвенции, иные межбюджетные трансферты)   </v>
      </c>
      <c r="C92" s="758"/>
      <c r="D92" s="323" t="s">
        <v>278</v>
      </c>
      <c r="E92" s="323" t="s">
        <v>278</v>
      </c>
      <c r="F92" s="323" t="s">
        <v>278</v>
      </c>
      <c r="G92" s="323" t="s">
        <v>278</v>
      </c>
      <c r="H92" s="323">
        <v>0</v>
      </c>
      <c r="I92" s="323">
        <v>0</v>
      </c>
      <c r="J92" s="350">
        <f t="shared" ref="J92:J95" si="38">H92</f>
        <v>0</v>
      </c>
      <c r="K92" s="350">
        <f t="shared" ref="K92:K95" si="39">I92</f>
        <v>0</v>
      </c>
      <c r="L92" s="398" t="s">
        <v>352</v>
      </c>
      <c r="M92" s="468" t="s">
        <v>353</v>
      </c>
      <c r="N92" s="466"/>
      <c r="O92" s="466"/>
      <c r="P92" s="466"/>
      <c r="Q92" s="466"/>
      <c r="R92" s="466">
        <v>75</v>
      </c>
      <c r="S92" s="466">
        <v>75</v>
      </c>
      <c r="T92" s="401">
        <v>75</v>
      </c>
      <c r="U92" s="401">
        <v>75</v>
      </c>
      <c r="V92" s="820"/>
      <c r="X92" s="173"/>
    </row>
    <row r="93" spans="1:24" s="332" customFormat="1" ht="51" x14ac:dyDescent="0.2">
      <c r="A93" s="760"/>
      <c r="B93" s="304" t="str">
        <f>'Исполнение 2015'!B199</f>
        <v xml:space="preserve">краевой бюджет (субсидии, субвенции, иные межбюджетные трансферты)                 </v>
      </c>
      <c r="C93" s="758"/>
      <c r="D93" s="323" t="s">
        <v>278</v>
      </c>
      <c r="E93" s="323" t="s">
        <v>278</v>
      </c>
      <c r="F93" s="323" t="s">
        <v>278</v>
      </c>
      <c r="G93" s="323" t="s">
        <v>278</v>
      </c>
      <c r="H93" s="323">
        <v>0</v>
      </c>
      <c r="I93" s="323">
        <v>0</v>
      </c>
      <c r="J93" s="350">
        <f t="shared" si="38"/>
        <v>0</v>
      </c>
      <c r="K93" s="350">
        <f t="shared" si="39"/>
        <v>0</v>
      </c>
      <c r="L93" s="397" t="s">
        <v>150</v>
      </c>
      <c r="M93" s="468" t="s">
        <v>354</v>
      </c>
      <c r="N93" s="479">
        <v>2200</v>
      </c>
      <c r="O93" s="479">
        <v>2201</v>
      </c>
      <c r="P93" s="479">
        <v>2400</v>
      </c>
      <c r="Q93" s="479">
        <v>9395</v>
      </c>
      <c r="R93" s="479">
        <v>2500</v>
      </c>
      <c r="S93" s="479">
        <v>3000</v>
      </c>
      <c r="T93" s="479">
        <v>7100</v>
      </c>
      <c r="U93" s="479">
        <v>14596</v>
      </c>
      <c r="V93" s="820"/>
      <c r="X93" s="173"/>
    </row>
    <row r="94" spans="1:24" s="332" customFormat="1" ht="51" x14ac:dyDescent="0.2">
      <c r="A94" s="760"/>
      <c r="B94" s="304" t="s">
        <v>294</v>
      </c>
      <c r="C94" s="758"/>
      <c r="D94" s="323" t="s">
        <v>278</v>
      </c>
      <c r="E94" s="323" t="s">
        <v>278</v>
      </c>
      <c r="F94" s="323" t="s">
        <v>278</v>
      </c>
      <c r="G94" s="323" t="s">
        <v>278</v>
      </c>
      <c r="H94" s="323">
        <v>1946</v>
      </c>
      <c r="I94" s="323">
        <v>1937.63</v>
      </c>
      <c r="J94" s="350">
        <f t="shared" si="38"/>
        <v>1946</v>
      </c>
      <c r="K94" s="350">
        <f t="shared" si="39"/>
        <v>1937.63</v>
      </c>
      <c r="L94" s="397" t="s">
        <v>318</v>
      </c>
      <c r="M94" s="468" t="s">
        <v>355</v>
      </c>
      <c r="N94" s="466">
        <v>249</v>
      </c>
      <c r="O94" s="466">
        <v>252</v>
      </c>
      <c r="P94" s="466">
        <v>270</v>
      </c>
      <c r="Q94" s="466">
        <v>259</v>
      </c>
      <c r="R94" s="466">
        <v>300</v>
      </c>
      <c r="S94" s="466">
        <v>305</v>
      </c>
      <c r="T94" s="401">
        <v>819</v>
      </c>
      <c r="U94" s="401">
        <v>816</v>
      </c>
      <c r="V94" s="820"/>
      <c r="X94" s="173"/>
    </row>
    <row r="95" spans="1:24" s="332" customFormat="1" ht="15" customHeight="1" thickBot="1" x14ac:dyDescent="0.25">
      <c r="A95" s="761"/>
      <c r="B95" s="357" t="str">
        <f>'Исполнение 2015'!B202</f>
        <v xml:space="preserve">иные внебюджетные источники </v>
      </c>
      <c r="C95" s="800"/>
      <c r="D95" s="478" t="s">
        <v>278</v>
      </c>
      <c r="E95" s="478" t="s">
        <v>278</v>
      </c>
      <c r="F95" s="478" t="s">
        <v>278</v>
      </c>
      <c r="G95" s="478" t="s">
        <v>278</v>
      </c>
      <c r="H95" s="433">
        <v>0</v>
      </c>
      <c r="I95" s="433">
        <v>0</v>
      </c>
      <c r="J95" s="432">
        <f t="shared" si="38"/>
        <v>0</v>
      </c>
      <c r="K95" s="493">
        <f t="shared" si="39"/>
        <v>0</v>
      </c>
      <c r="L95" s="710"/>
      <c r="M95" s="711"/>
      <c r="N95" s="711"/>
      <c r="O95" s="711"/>
      <c r="P95" s="711"/>
      <c r="Q95" s="711"/>
      <c r="R95" s="711"/>
      <c r="S95" s="711"/>
      <c r="T95" s="711"/>
      <c r="U95" s="772"/>
      <c r="V95" s="712"/>
      <c r="X95" s="173"/>
    </row>
    <row r="96" spans="1:24" s="332" customFormat="1" ht="93.75" customHeight="1" x14ac:dyDescent="0.2">
      <c r="A96" s="754" t="s">
        <v>415</v>
      </c>
      <c r="B96" s="362" t="s">
        <v>317</v>
      </c>
      <c r="C96" s="758" t="s">
        <v>322</v>
      </c>
      <c r="D96" s="345">
        <f>D97+D98+D99+D100</f>
        <v>39562.93</v>
      </c>
      <c r="E96" s="345">
        <f t="shared" ref="E96:I96" si="40">E97+E98+E99+E100</f>
        <v>39470.83</v>
      </c>
      <c r="F96" s="345">
        <f t="shared" si="40"/>
        <v>41533.25</v>
      </c>
      <c r="G96" s="345">
        <f t="shared" si="40"/>
        <v>41104.25</v>
      </c>
      <c r="H96" s="345">
        <f t="shared" si="40"/>
        <v>47639</v>
      </c>
      <c r="I96" s="345">
        <f t="shared" si="40"/>
        <v>46069.47</v>
      </c>
      <c r="J96" s="344">
        <f>D96+F96+H96</f>
        <v>128735.18</v>
      </c>
      <c r="K96" s="344">
        <f>E96+G96+I96</f>
        <v>126644.55</v>
      </c>
      <c r="L96" s="436" t="s">
        <v>319</v>
      </c>
      <c r="M96" s="466" t="s">
        <v>154</v>
      </c>
      <c r="N96" s="466">
        <v>4.2149999999999999</v>
      </c>
      <c r="O96" s="466">
        <v>4.8310000000000004</v>
      </c>
      <c r="P96" s="466" t="s">
        <v>278</v>
      </c>
      <c r="Q96" s="466" t="s">
        <v>278</v>
      </c>
      <c r="R96" s="466" t="s">
        <v>278</v>
      </c>
      <c r="S96" s="466" t="s">
        <v>278</v>
      </c>
      <c r="T96" s="466">
        <v>4.2149999999999999</v>
      </c>
      <c r="U96" s="466">
        <v>4.8310000000000004</v>
      </c>
      <c r="V96" s="820" t="s">
        <v>380</v>
      </c>
      <c r="X96" s="173"/>
    </row>
    <row r="97" spans="1:24" s="332" customFormat="1" ht="51" x14ac:dyDescent="0.2">
      <c r="A97" s="754"/>
      <c r="B97" s="304" t="str">
        <f>'Исполнение 2015'!B204</f>
        <v xml:space="preserve">федеральный бюджет (субсидии, субвенции, иные межбюджетные трансферты)   </v>
      </c>
      <c r="C97" s="758"/>
      <c r="D97" s="323">
        <v>0</v>
      </c>
      <c r="E97" s="323">
        <v>0</v>
      </c>
      <c r="F97" s="323">
        <v>0</v>
      </c>
      <c r="G97" s="323">
        <v>0</v>
      </c>
      <c r="H97" s="323">
        <v>0</v>
      </c>
      <c r="I97" s="323">
        <v>0</v>
      </c>
      <c r="J97" s="344">
        <f t="shared" ref="J97:J100" si="41">D97+F97+H97</f>
        <v>0</v>
      </c>
      <c r="K97" s="344">
        <f t="shared" ref="K97:K100" si="42">E97+G97+I97</f>
        <v>0</v>
      </c>
      <c r="L97" s="397" t="s">
        <v>356</v>
      </c>
      <c r="M97" s="468" t="s">
        <v>154</v>
      </c>
      <c r="N97" s="468" t="s">
        <v>278</v>
      </c>
      <c r="O97" s="468" t="s">
        <v>278</v>
      </c>
      <c r="P97" s="468">
        <v>2.8</v>
      </c>
      <c r="Q97" s="468">
        <v>2.8</v>
      </c>
      <c r="R97" s="468">
        <v>0.42</v>
      </c>
      <c r="S97" s="468">
        <v>0.42</v>
      </c>
      <c r="T97" s="468">
        <v>3.22</v>
      </c>
      <c r="U97" s="468">
        <v>3.22</v>
      </c>
      <c r="V97" s="820"/>
      <c r="X97" s="173"/>
    </row>
    <row r="98" spans="1:24" s="332" customFormat="1" ht="51" x14ac:dyDescent="0.2">
      <c r="A98" s="754"/>
      <c r="B98" s="304" t="str">
        <f>'Исполнение 2015'!B205</f>
        <v xml:space="preserve">краевой бюджет (субсидии, субвенции, иные межбюджетные трансферты)                 </v>
      </c>
      <c r="C98" s="758"/>
      <c r="D98" s="323">
        <v>0</v>
      </c>
      <c r="E98" s="323">
        <v>0</v>
      </c>
      <c r="F98" s="323">
        <v>0</v>
      </c>
      <c r="G98" s="323">
        <v>0</v>
      </c>
      <c r="H98" s="323">
        <v>0</v>
      </c>
      <c r="I98" s="323">
        <v>0</v>
      </c>
      <c r="J98" s="344">
        <f t="shared" si="41"/>
        <v>0</v>
      </c>
      <c r="K98" s="344">
        <f t="shared" si="42"/>
        <v>0</v>
      </c>
      <c r="L98" s="397" t="s">
        <v>357</v>
      </c>
      <c r="M98" s="468" t="s">
        <v>154</v>
      </c>
      <c r="N98" s="468" t="s">
        <v>278</v>
      </c>
      <c r="O98" s="468" t="s">
        <v>278</v>
      </c>
      <c r="P98" s="468" t="s">
        <v>278</v>
      </c>
      <c r="Q98" s="468" t="s">
        <v>278</v>
      </c>
      <c r="R98" s="468">
        <v>0.4</v>
      </c>
      <c r="S98" s="468">
        <v>0.44</v>
      </c>
      <c r="T98" s="468">
        <v>0.4</v>
      </c>
      <c r="U98" s="468">
        <v>0.44</v>
      </c>
      <c r="V98" s="820"/>
      <c r="X98" s="173"/>
    </row>
    <row r="99" spans="1:24" s="332" customFormat="1" ht="25.5" x14ac:dyDescent="0.2">
      <c r="A99" s="754"/>
      <c r="B99" s="304" t="s">
        <v>294</v>
      </c>
      <c r="C99" s="758"/>
      <c r="D99" s="323">
        <v>39562.93</v>
      </c>
      <c r="E99" s="323">
        <v>39470.83</v>
      </c>
      <c r="F99" s="323">
        <v>41533.25</v>
      </c>
      <c r="G99" s="323">
        <v>41104.25</v>
      </c>
      <c r="H99" s="323">
        <v>47639</v>
      </c>
      <c r="I99" s="323">
        <v>46069.47</v>
      </c>
      <c r="J99" s="344">
        <f t="shared" si="41"/>
        <v>128735.18</v>
      </c>
      <c r="K99" s="344">
        <f t="shared" si="42"/>
        <v>126644.55</v>
      </c>
      <c r="L99" s="856"/>
      <c r="M99" s="832"/>
      <c r="N99" s="832"/>
      <c r="O99" s="832"/>
      <c r="P99" s="832"/>
      <c r="Q99" s="832"/>
      <c r="R99" s="832"/>
      <c r="S99" s="832"/>
      <c r="T99" s="832"/>
      <c r="U99" s="833"/>
      <c r="V99" s="820"/>
      <c r="X99" s="173"/>
    </row>
    <row r="100" spans="1:24" s="332" customFormat="1" ht="26.25" customHeight="1" thickBot="1" x14ac:dyDescent="0.25">
      <c r="A100" s="755"/>
      <c r="B100" s="357" t="str">
        <f>'Исполнение 2015'!B208</f>
        <v xml:space="preserve">иные внебюджетные источники </v>
      </c>
      <c r="C100" s="800"/>
      <c r="D100" s="433">
        <v>0</v>
      </c>
      <c r="E100" s="433">
        <v>0</v>
      </c>
      <c r="F100" s="433">
        <v>0</v>
      </c>
      <c r="G100" s="433">
        <v>0</v>
      </c>
      <c r="H100" s="433">
        <v>0</v>
      </c>
      <c r="I100" s="433">
        <v>0</v>
      </c>
      <c r="J100" s="344">
        <f t="shared" si="41"/>
        <v>0</v>
      </c>
      <c r="K100" s="344">
        <f t="shared" si="42"/>
        <v>0</v>
      </c>
      <c r="L100" s="857"/>
      <c r="M100" s="836"/>
      <c r="N100" s="836"/>
      <c r="O100" s="836"/>
      <c r="P100" s="836"/>
      <c r="Q100" s="836"/>
      <c r="R100" s="836"/>
      <c r="S100" s="836"/>
      <c r="T100" s="836"/>
      <c r="U100" s="837"/>
      <c r="V100" s="712"/>
      <c r="X100" s="173"/>
    </row>
    <row r="101" spans="1:24" s="332" customFormat="1" ht="73.5" customHeight="1" thickBot="1" x14ac:dyDescent="0.25">
      <c r="A101" s="455" t="s">
        <v>247</v>
      </c>
      <c r="B101" s="348" t="str">
        <f>'Исполнение 2015'!B197</f>
        <v>Муниципальная программа "Развитие физической культуры и массового спорта в Находкинском городском округе" на 2015 - 2017 годы</v>
      </c>
      <c r="C101" s="305" t="s">
        <v>48</v>
      </c>
      <c r="D101" s="477">
        <f>D102+D103+D104+D105</f>
        <v>18982.28</v>
      </c>
      <c r="E101" s="477">
        <f t="shared" ref="E101:I101" si="43">E102+E103+E104+E105</f>
        <v>18703.73</v>
      </c>
      <c r="F101" s="477">
        <f t="shared" si="43"/>
        <v>18617.75</v>
      </c>
      <c r="G101" s="477">
        <f t="shared" si="43"/>
        <v>18342.87</v>
      </c>
      <c r="H101" s="477">
        <f t="shared" si="43"/>
        <v>21350.52</v>
      </c>
      <c r="I101" s="477">
        <f t="shared" si="43"/>
        <v>21338.400000000001</v>
      </c>
      <c r="J101" s="353">
        <f>J102+J103+J104</f>
        <v>58950.539999999994</v>
      </c>
      <c r="K101" s="353">
        <f>K102+K103+K104</f>
        <v>58385</v>
      </c>
      <c r="L101" s="305" t="s">
        <v>458</v>
      </c>
      <c r="M101" s="575" t="s">
        <v>79</v>
      </c>
      <c r="N101" s="472">
        <v>26</v>
      </c>
      <c r="O101" s="472">
        <v>25.3</v>
      </c>
      <c r="P101" s="472">
        <v>25.4</v>
      </c>
      <c r="Q101" s="472">
        <v>25.4</v>
      </c>
      <c r="R101" s="472">
        <v>25.5</v>
      </c>
      <c r="S101" s="472">
        <v>27.3</v>
      </c>
      <c r="T101" s="405">
        <v>25.5</v>
      </c>
      <c r="U101" s="405">
        <v>27.3</v>
      </c>
      <c r="V101" s="459" t="s">
        <v>270</v>
      </c>
      <c r="X101" s="173"/>
    </row>
    <row r="102" spans="1:24" s="332" customFormat="1" ht="65.25" customHeight="1" x14ac:dyDescent="0.2">
      <c r="A102" s="803"/>
      <c r="B102" s="312" t="str">
        <f>'Исполнение 2015'!B198</f>
        <v xml:space="preserve">федеральный бюджет (субсидии, субвенции, иные межбюджетные трансферты)   </v>
      </c>
      <c r="C102" s="312"/>
      <c r="D102" s="479">
        <v>0</v>
      </c>
      <c r="E102" s="479">
        <v>0</v>
      </c>
      <c r="F102" s="479">
        <v>0</v>
      </c>
      <c r="G102" s="479">
        <v>0</v>
      </c>
      <c r="H102" s="479">
        <v>0</v>
      </c>
      <c r="I102" s="479">
        <v>0</v>
      </c>
      <c r="J102" s="344">
        <v>0</v>
      </c>
      <c r="K102" s="344">
        <v>0</v>
      </c>
      <c r="L102" s="304" t="s">
        <v>459</v>
      </c>
      <c r="M102" s="576" t="s">
        <v>79</v>
      </c>
      <c r="N102" s="474">
        <v>12.5</v>
      </c>
      <c r="O102" s="474">
        <v>34.5</v>
      </c>
      <c r="P102" s="474">
        <v>34.799999999999997</v>
      </c>
      <c r="Q102" s="474">
        <v>34.799999999999997</v>
      </c>
      <c r="R102" s="364">
        <v>35</v>
      </c>
      <c r="S102" s="474">
        <v>26.7</v>
      </c>
      <c r="T102" s="364">
        <v>35</v>
      </c>
      <c r="U102" s="364">
        <v>26.7</v>
      </c>
      <c r="V102" s="813"/>
      <c r="X102" s="173"/>
    </row>
    <row r="103" spans="1:24" s="332" customFormat="1" ht="43.5" customHeight="1" x14ac:dyDescent="0.2">
      <c r="A103" s="754"/>
      <c r="B103" s="304" t="str">
        <f>'Исполнение 2015'!B199</f>
        <v xml:space="preserve">краевой бюджет (субсидии, субвенции, иные межбюджетные трансферты)                 </v>
      </c>
      <c r="C103" s="312"/>
      <c r="D103" s="479">
        <v>0</v>
      </c>
      <c r="E103" s="479">
        <v>0</v>
      </c>
      <c r="F103" s="479">
        <v>0</v>
      </c>
      <c r="G103" s="479">
        <v>0</v>
      </c>
      <c r="H103" s="479">
        <v>0</v>
      </c>
      <c r="I103" s="479">
        <v>0</v>
      </c>
      <c r="J103" s="350">
        <v>0</v>
      </c>
      <c r="K103" s="350">
        <v>0</v>
      </c>
      <c r="L103" s="304" t="s">
        <v>460</v>
      </c>
      <c r="M103" s="578" t="s">
        <v>79</v>
      </c>
      <c r="N103" s="392">
        <v>22</v>
      </c>
      <c r="O103" s="468">
        <v>18.7</v>
      </c>
      <c r="P103" s="468">
        <v>18.7</v>
      </c>
      <c r="Q103" s="468">
        <v>15.3</v>
      </c>
      <c r="R103" s="468">
        <v>15.3</v>
      </c>
      <c r="S103" s="468">
        <v>25.3</v>
      </c>
      <c r="T103" s="392">
        <v>15.3</v>
      </c>
      <c r="U103" s="392">
        <v>25.3</v>
      </c>
      <c r="V103" s="705"/>
      <c r="X103" s="173"/>
    </row>
    <row r="104" spans="1:24" s="332" customFormat="1" ht="30" customHeight="1" x14ac:dyDescent="0.2">
      <c r="A104" s="754"/>
      <c r="B104" s="304" t="s">
        <v>294</v>
      </c>
      <c r="C104" s="774"/>
      <c r="D104" s="323">
        <v>18982.28</v>
      </c>
      <c r="E104" s="323">
        <v>18703.73</v>
      </c>
      <c r="F104" s="323">
        <v>18617.75</v>
      </c>
      <c r="G104" s="323">
        <v>18342.87</v>
      </c>
      <c r="H104" s="323">
        <v>21350.52</v>
      </c>
      <c r="I104" s="323">
        <v>21338.400000000001</v>
      </c>
      <c r="J104" s="350">
        <f>'[1]2015-2017'!$T$391</f>
        <v>58950.539999999994</v>
      </c>
      <c r="K104" s="350">
        <f>'[1]2015-2017'!$U$391</f>
        <v>58385</v>
      </c>
      <c r="L104" s="304" t="s">
        <v>325</v>
      </c>
      <c r="M104" s="578" t="s">
        <v>79</v>
      </c>
      <c r="N104" s="468">
        <v>41.2</v>
      </c>
      <c r="O104" s="468">
        <v>41.2</v>
      </c>
      <c r="P104" s="468">
        <v>41.2</v>
      </c>
      <c r="Q104" s="468">
        <v>39.6</v>
      </c>
      <c r="R104" s="468">
        <v>39.6</v>
      </c>
      <c r="S104" s="468">
        <v>41.9</v>
      </c>
      <c r="T104" s="392">
        <v>39.6</v>
      </c>
      <c r="U104" s="392">
        <v>41.9</v>
      </c>
      <c r="V104" s="705"/>
      <c r="X104" s="173"/>
    </row>
    <row r="105" spans="1:24" s="332" customFormat="1" ht="16.5" customHeight="1" x14ac:dyDescent="0.2">
      <c r="A105" s="754"/>
      <c r="B105" s="304" t="str">
        <f>'Исполнение 2015'!B202</f>
        <v xml:space="preserve">иные внебюджетные источники </v>
      </c>
      <c r="C105" s="771"/>
      <c r="D105" s="479">
        <v>0</v>
      </c>
      <c r="E105" s="479">
        <v>0</v>
      </c>
      <c r="F105" s="479">
        <v>0</v>
      </c>
      <c r="G105" s="479">
        <v>0</v>
      </c>
      <c r="H105" s="479">
        <v>0</v>
      </c>
      <c r="I105" s="479">
        <v>0</v>
      </c>
      <c r="J105" s="350">
        <v>0</v>
      </c>
      <c r="K105" s="350">
        <v>0</v>
      </c>
      <c r="L105" s="568" t="s">
        <v>323</v>
      </c>
      <c r="M105" s="578" t="s">
        <v>79</v>
      </c>
      <c r="N105" s="392">
        <v>42</v>
      </c>
      <c r="O105" s="392">
        <v>42</v>
      </c>
      <c r="P105" s="392">
        <v>42</v>
      </c>
      <c r="Q105" s="468">
        <v>30.9</v>
      </c>
      <c r="R105" s="468">
        <v>30.9</v>
      </c>
      <c r="S105" s="468">
        <v>31.3</v>
      </c>
      <c r="T105" s="392">
        <v>30.9</v>
      </c>
      <c r="U105" s="392">
        <v>31.3</v>
      </c>
      <c r="V105" s="705"/>
      <c r="X105" s="173"/>
    </row>
    <row r="106" spans="1:24" s="332" customFormat="1" ht="30" customHeight="1" x14ac:dyDescent="0.2">
      <c r="A106" s="754"/>
      <c r="B106" s="757"/>
      <c r="C106" s="757"/>
      <c r="D106" s="757"/>
      <c r="E106" s="757"/>
      <c r="F106" s="757"/>
      <c r="G106" s="757"/>
      <c r="H106" s="757"/>
      <c r="I106" s="757"/>
      <c r="J106" s="757"/>
      <c r="K106" s="757"/>
      <c r="L106" s="304" t="s">
        <v>324</v>
      </c>
      <c r="M106" s="577" t="s">
        <v>79</v>
      </c>
      <c r="N106" s="468">
        <v>10.9</v>
      </c>
      <c r="O106" s="468">
        <v>10.9</v>
      </c>
      <c r="P106" s="468">
        <v>9.1999999999999993</v>
      </c>
      <c r="Q106" s="468">
        <v>9.1999999999999993</v>
      </c>
      <c r="R106" s="468">
        <v>9.1999999999999993</v>
      </c>
      <c r="S106" s="468">
        <v>9.4</v>
      </c>
      <c r="T106" s="392">
        <v>9.1999999999999993</v>
      </c>
      <c r="U106" s="392">
        <v>9.4</v>
      </c>
      <c r="V106" s="705"/>
      <c r="X106" s="173"/>
    </row>
    <row r="107" spans="1:24" s="332" customFormat="1" ht="47.25" customHeight="1" thickBot="1" x14ac:dyDescent="0.25">
      <c r="A107" s="755"/>
      <c r="B107" s="762"/>
      <c r="C107" s="762"/>
      <c r="D107" s="762"/>
      <c r="E107" s="762"/>
      <c r="F107" s="762"/>
      <c r="G107" s="762"/>
      <c r="H107" s="762"/>
      <c r="I107" s="762"/>
      <c r="J107" s="762"/>
      <c r="K107" s="762"/>
      <c r="L107" s="357" t="s">
        <v>461</v>
      </c>
      <c r="M107" s="577" t="s">
        <v>79</v>
      </c>
      <c r="N107" s="465"/>
      <c r="O107" s="465"/>
      <c r="P107" s="465">
        <v>74.8</v>
      </c>
      <c r="Q107" s="465">
        <v>74.8</v>
      </c>
      <c r="R107" s="465">
        <v>75</v>
      </c>
      <c r="S107" s="465">
        <v>76.8</v>
      </c>
      <c r="T107" s="437">
        <v>75</v>
      </c>
      <c r="U107" s="437">
        <v>76.8</v>
      </c>
      <c r="V107" s="763"/>
      <c r="X107" s="173"/>
    </row>
    <row r="108" spans="1:24" s="332" customFormat="1" ht="58.5" customHeight="1" x14ac:dyDescent="0.2">
      <c r="A108" s="754" t="s">
        <v>248</v>
      </c>
      <c r="B108" s="362" t="str">
        <f>'Исполнение 2015'!B203</f>
        <v>Муниципальная программа "Развитие туризма в Находкинском городском округе на 2015-2017 годы"</v>
      </c>
      <c r="C108" s="758" t="s">
        <v>51</v>
      </c>
      <c r="D108" s="345">
        <f>D109+D110+D111+D112</f>
        <v>390</v>
      </c>
      <c r="E108" s="345">
        <f t="shared" ref="E108:I108" si="44">E109+E110+E111+E112</f>
        <v>390</v>
      </c>
      <c r="F108" s="345">
        <f t="shared" si="44"/>
        <v>200</v>
      </c>
      <c r="G108" s="345">
        <f t="shared" si="44"/>
        <v>200</v>
      </c>
      <c r="H108" s="345">
        <f t="shared" si="44"/>
        <v>200</v>
      </c>
      <c r="I108" s="345">
        <f t="shared" si="44"/>
        <v>200</v>
      </c>
      <c r="J108" s="344">
        <f>D108+F108+H108</f>
        <v>790</v>
      </c>
      <c r="K108" s="344">
        <f>E108+G108+I108</f>
        <v>790</v>
      </c>
      <c r="L108" s="312" t="s">
        <v>462</v>
      </c>
      <c r="M108" s="466" t="s">
        <v>83</v>
      </c>
      <c r="N108" s="466">
        <v>96</v>
      </c>
      <c r="O108" s="466">
        <v>96</v>
      </c>
      <c r="P108" s="466">
        <v>98</v>
      </c>
      <c r="Q108" s="466">
        <v>98</v>
      </c>
      <c r="R108" s="466">
        <v>100</v>
      </c>
      <c r="S108" s="466">
        <v>100</v>
      </c>
      <c r="T108" s="466">
        <v>100</v>
      </c>
      <c r="U108" s="466">
        <v>100</v>
      </c>
      <c r="V108" s="705" t="s">
        <v>269</v>
      </c>
      <c r="X108" s="173"/>
    </row>
    <row r="109" spans="1:24" s="332" customFormat="1" ht="38.25" x14ac:dyDescent="0.2">
      <c r="A109" s="754"/>
      <c r="B109" s="312" t="str">
        <f>'Исполнение 2015'!B204</f>
        <v xml:space="preserve">федеральный бюджет (субсидии, субвенции, иные межбюджетные трансферты)   </v>
      </c>
      <c r="C109" s="758"/>
      <c r="D109" s="323">
        <v>0</v>
      </c>
      <c r="E109" s="323">
        <v>0</v>
      </c>
      <c r="F109" s="323">
        <v>0</v>
      </c>
      <c r="G109" s="323">
        <v>0</v>
      </c>
      <c r="H109" s="323">
        <v>0</v>
      </c>
      <c r="I109" s="323">
        <v>0</v>
      </c>
      <c r="J109" s="344">
        <f t="shared" ref="J109:J112" si="45">D109+F109+H109</f>
        <v>0</v>
      </c>
      <c r="K109" s="344">
        <f t="shared" ref="K109:K112" si="46">E109+G109+I109</f>
        <v>0</v>
      </c>
      <c r="L109" s="764"/>
      <c r="M109" s="765"/>
      <c r="N109" s="765"/>
      <c r="O109" s="765"/>
      <c r="P109" s="765"/>
      <c r="Q109" s="765"/>
      <c r="R109" s="765"/>
      <c r="S109" s="765"/>
      <c r="T109" s="765"/>
      <c r="U109" s="765"/>
      <c r="V109" s="705"/>
      <c r="X109" s="173"/>
    </row>
    <row r="110" spans="1:24" s="332" customFormat="1" ht="38.25" x14ac:dyDescent="0.2">
      <c r="A110" s="754"/>
      <c r="B110" s="312" t="str">
        <f>'Исполнение 2015'!B205</f>
        <v xml:space="preserve">краевой бюджет (субсидии, субвенции, иные межбюджетные трансферты)                 </v>
      </c>
      <c r="C110" s="758"/>
      <c r="D110" s="323">
        <v>0</v>
      </c>
      <c r="E110" s="323">
        <v>0</v>
      </c>
      <c r="F110" s="323">
        <v>0</v>
      </c>
      <c r="G110" s="323">
        <v>0</v>
      </c>
      <c r="H110" s="323">
        <v>0</v>
      </c>
      <c r="I110" s="323">
        <v>0</v>
      </c>
      <c r="J110" s="344">
        <f t="shared" si="45"/>
        <v>0</v>
      </c>
      <c r="K110" s="344">
        <f t="shared" si="46"/>
        <v>0</v>
      </c>
      <c r="L110" s="767"/>
      <c r="M110" s="768"/>
      <c r="N110" s="768"/>
      <c r="O110" s="768"/>
      <c r="P110" s="768"/>
      <c r="Q110" s="768"/>
      <c r="R110" s="768"/>
      <c r="S110" s="768"/>
      <c r="T110" s="768"/>
      <c r="U110" s="768"/>
      <c r="V110" s="705"/>
      <c r="X110" s="173"/>
    </row>
    <row r="111" spans="1:24" s="332" customFormat="1" ht="25.5" x14ac:dyDescent="0.2">
      <c r="A111" s="754"/>
      <c r="B111" s="304" t="s">
        <v>294</v>
      </c>
      <c r="C111" s="758"/>
      <c r="D111" s="323">
        <v>390</v>
      </c>
      <c r="E111" s="323">
        <v>390</v>
      </c>
      <c r="F111" s="323">
        <v>200</v>
      </c>
      <c r="G111" s="323">
        <v>200</v>
      </c>
      <c r="H111" s="323">
        <v>200</v>
      </c>
      <c r="I111" s="323">
        <v>200</v>
      </c>
      <c r="J111" s="344">
        <f t="shared" si="45"/>
        <v>790</v>
      </c>
      <c r="K111" s="344">
        <f t="shared" si="46"/>
        <v>790</v>
      </c>
      <c r="L111" s="767"/>
      <c r="M111" s="768"/>
      <c r="N111" s="768"/>
      <c r="O111" s="768"/>
      <c r="P111" s="768"/>
      <c r="Q111" s="768"/>
      <c r="R111" s="768"/>
      <c r="S111" s="768"/>
      <c r="T111" s="768"/>
      <c r="U111" s="768"/>
      <c r="V111" s="705"/>
      <c r="X111" s="173"/>
    </row>
    <row r="112" spans="1:24" s="332" customFormat="1" ht="13.5" thickBot="1" x14ac:dyDescent="0.25">
      <c r="A112" s="754"/>
      <c r="B112" s="351" t="str">
        <f>'Исполнение 2015'!B208</f>
        <v xml:space="preserve">иные внебюджетные источники </v>
      </c>
      <c r="C112" s="758"/>
      <c r="D112" s="345">
        <v>0</v>
      </c>
      <c r="E112" s="345">
        <v>0</v>
      </c>
      <c r="F112" s="345">
        <v>0</v>
      </c>
      <c r="G112" s="345">
        <v>0</v>
      </c>
      <c r="H112" s="345">
        <v>0</v>
      </c>
      <c r="I112" s="345">
        <v>0</v>
      </c>
      <c r="J112" s="344">
        <f t="shared" si="45"/>
        <v>0</v>
      </c>
      <c r="K112" s="344">
        <f t="shared" si="46"/>
        <v>0</v>
      </c>
      <c r="L112" s="767"/>
      <c r="M112" s="768"/>
      <c r="N112" s="768"/>
      <c r="O112" s="768"/>
      <c r="P112" s="768"/>
      <c r="Q112" s="768"/>
      <c r="R112" s="768"/>
      <c r="S112" s="768"/>
      <c r="T112" s="768"/>
      <c r="U112" s="768"/>
      <c r="V112" s="705"/>
      <c r="X112" s="173"/>
    </row>
    <row r="113" spans="1:24" s="332" customFormat="1" ht="86.25" customHeight="1" x14ac:dyDescent="0.2">
      <c r="A113" s="753" t="s">
        <v>258</v>
      </c>
      <c r="B113" s="348" t="str">
        <f>'Исполнение 2015'!B215</f>
        <v xml:space="preserve">Муниципальная программа "Развитие малого и среднего предпринимательства на территории Находкинского городского округа на 2015-2017 годы"  </v>
      </c>
      <c r="C113" s="770" t="s">
        <v>55</v>
      </c>
      <c r="D113" s="431">
        <f>D114+D115+D116+D117</f>
        <v>1300</v>
      </c>
      <c r="E113" s="431">
        <f t="shared" ref="E113:I113" si="47">E114+E115+E116+E117</f>
        <v>1294</v>
      </c>
      <c r="F113" s="431">
        <f t="shared" si="47"/>
        <v>1980</v>
      </c>
      <c r="G113" s="431">
        <f t="shared" si="47"/>
        <v>1980</v>
      </c>
      <c r="H113" s="431">
        <f t="shared" si="47"/>
        <v>1117.1500000000001</v>
      </c>
      <c r="I113" s="431">
        <f t="shared" si="47"/>
        <v>1117.1500000000001</v>
      </c>
      <c r="J113" s="349">
        <f>D113+F113+H113</f>
        <v>4397.1499999999996</v>
      </c>
      <c r="K113" s="349">
        <f>E113+G113+I113</f>
        <v>4391.1499999999996</v>
      </c>
      <c r="L113" s="305" t="s">
        <v>463</v>
      </c>
      <c r="M113" s="467" t="s">
        <v>83</v>
      </c>
      <c r="N113" s="477">
        <v>499.27</v>
      </c>
      <c r="O113" s="467">
        <v>506.416</v>
      </c>
      <c r="P113" s="467">
        <v>502.44600000000003</v>
      </c>
      <c r="Q113" s="467">
        <v>526.24</v>
      </c>
      <c r="R113" s="467">
        <v>504.03399999999999</v>
      </c>
      <c r="S113" s="467">
        <v>546.73400000000004</v>
      </c>
      <c r="T113" s="463">
        <v>504.03399999999999</v>
      </c>
      <c r="U113" s="463">
        <v>546.73400000000004</v>
      </c>
      <c r="V113" s="704" t="s">
        <v>380</v>
      </c>
      <c r="X113" s="173"/>
    </row>
    <row r="114" spans="1:24" s="332" customFormat="1" ht="90" customHeight="1" x14ac:dyDescent="0.2">
      <c r="A114" s="754"/>
      <c r="B114" s="312" t="str">
        <f>'Исполнение 2015'!B216</f>
        <v xml:space="preserve">федеральный бюджет (субсидии, субвенции, иные межбюджетные трансферты)   </v>
      </c>
      <c r="C114" s="758"/>
      <c r="D114" s="323">
        <v>181.33</v>
      </c>
      <c r="E114" s="323">
        <v>181.33</v>
      </c>
      <c r="F114" s="323">
        <v>846.58</v>
      </c>
      <c r="G114" s="323">
        <v>846.58</v>
      </c>
      <c r="H114" s="323">
        <v>0</v>
      </c>
      <c r="I114" s="323">
        <v>0</v>
      </c>
      <c r="J114" s="350">
        <f t="shared" ref="J114:J117" si="48">D114+F114+H114</f>
        <v>1027.9100000000001</v>
      </c>
      <c r="K114" s="350">
        <f t="shared" ref="K114:K117" si="49">E114+G114+I114</f>
        <v>1027.9100000000001</v>
      </c>
      <c r="L114" s="304" t="s">
        <v>486</v>
      </c>
      <c r="M114" s="464" t="s">
        <v>79</v>
      </c>
      <c r="N114" s="464">
        <v>40.070999999999998</v>
      </c>
      <c r="O114" s="464">
        <v>40.468000000000004</v>
      </c>
      <c r="P114" s="464">
        <v>40.128</v>
      </c>
      <c r="Q114" s="464">
        <v>41.518000000000001</v>
      </c>
      <c r="R114" s="464">
        <v>40.155999999999999</v>
      </c>
      <c r="S114" s="464">
        <v>39.095999999999997</v>
      </c>
      <c r="T114" s="468">
        <v>40.155999999999999</v>
      </c>
      <c r="U114" s="468">
        <v>39.095999999999997</v>
      </c>
      <c r="V114" s="706"/>
      <c r="X114" s="173"/>
    </row>
    <row r="115" spans="1:24" s="332" customFormat="1" ht="38.25" x14ac:dyDescent="0.2">
      <c r="A115" s="754"/>
      <c r="B115" s="312" t="str">
        <f>'Исполнение 2015'!B217</f>
        <v xml:space="preserve">краевой бюджет (субсидии, субвенции, иные межбюджетные трансферты)                 </v>
      </c>
      <c r="C115" s="758"/>
      <c r="D115" s="323">
        <v>118.67</v>
      </c>
      <c r="E115" s="323">
        <v>118.67</v>
      </c>
      <c r="F115" s="323">
        <v>133.41999999999999</v>
      </c>
      <c r="G115" s="323">
        <v>133.41999999999999</v>
      </c>
      <c r="H115" s="323">
        <v>117.15</v>
      </c>
      <c r="I115" s="323">
        <v>117.15</v>
      </c>
      <c r="J115" s="350">
        <f t="shared" si="48"/>
        <v>369.24</v>
      </c>
      <c r="K115" s="350">
        <f t="shared" si="49"/>
        <v>369.24</v>
      </c>
      <c r="L115" s="764"/>
      <c r="M115" s="765"/>
      <c r="N115" s="765"/>
      <c r="O115" s="765"/>
      <c r="P115" s="765"/>
      <c r="Q115" s="765"/>
      <c r="R115" s="765"/>
      <c r="S115" s="765"/>
      <c r="T115" s="765"/>
      <c r="U115" s="765"/>
      <c r="V115" s="821"/>
      <c r="X115" s="173"/>
    </row>
    <row r="116" spans="1:24" s="332" customFormat="1" ht="25.5" x14ac:dyDescent="0.2">
      <c r="A116" s="754"/>
      <c r="B116" s="304" t="s">
        <v>294</v>
      </c>
      <c r="C116" s="758"/>
      <c r="D116" s="323">
        <v>1000</v>
      </c>
      <c r="E116" s="323">
        <v>994</v>
      </c>
      <c r="F116" s="323">
        <v>1000</v>
      </c>
      <c r="G116" s="323">
        <v>1000</v>
      </c>
      <c r="H116" s="323">
        <v>1000</v>
      </c>
      <c r="I116" s="323">
        <v>1000</v>
      </c>
      <c r="J116" s="350">
        <f t="shared" si="48"/>
        <v>3000</v>
      </c>
      <c r="K116" s="350">
        <f t="shared" si="49"/>
        <v>2994</v>
      </c>
      <c r="L116" s="767"/>
      <c r="M116" s="768"/>
      <c r="N116" s="768"/>
      <c r="O116" s="768"/>
      <c r="P116" s="768"/>
      <c r="Q116" s="768"/>
      <c r="R116" s="768"/>
      <c r="S116" s="768"/>
      <c r="T116" s="768"/>
      <c r="U116" s="768"/>
      <c r="V116" s="820"/>
      <c r="X116" s="173"/>
    </row>
    <row r="117" spans="1:24" s="332" customFormat="1" ht="13.5" thickBot="1" x14ac:dyDescent="0.25">
      <c r="A117" s="755"/>
      <c r="B117" s="351" t="str">
        <f>'Исполнение 2015'!B220</f>
        <v xml:space="preserve">иные внебюджетные источники </v>
      </c>
      <c r="C117" s="800"/>
      <c r="D117" s="433">
        <v>0</v>
      </c>
      <c r="E117" s="433">
        <v>0</v>
      </c>
      <c r="F117" s="433">
        <v>0</v>
      </c>
      <c r="G117" s="433">
        <v>0</v>
      </c>
      <c r="H117" s="433">
        <v>0</v>
      </c>
      <c r="I117" s="433">
        <v>0</v>
      </c>
      <c r="J117" s="371">
        <f t="shared" si="48"/>
        <v>0</v>
      </c>
      <c r="K117" s="371">
        <f t="shared" si="49"/>
        <v>0</v>
      </c>
      <c r="L117" s="710"/>
      <c r="M117" s="711"/>
      <c r="N117" s="711"/>
      <c r="O117" s="711"/>
      <c r="P117" s="711"/>
      <c r="Q117" s="711"/>
      <c r="R117" s="711"/>
      <c r="S117" s="711"/>
      <c r="T117" s="711"/>
      <c r="U117" s="711"/>
      <c r="V117" s="712"/>
      <c r="X117" s="173"/>
    </row>
    <row r="118" spans="1:24" s="332" customFormat="1" ht="156" customHeight="1" x14ac:dyDescent="0.2">
      <c r="A118" s="753" t="s">
        <v>259</v>
      </c>
      <c r="B118" s="348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118" s="770" t="s">
        <v>57</v>
      </c>
      <c r="D118" s="431">
        <f>D119+D120+D121+D122</f>
        <v>23411.989999999998</v>
      </c>
      <c r="E118" s="431">
        <f t="shared" ref="E118:I118" si="50">E119+E120+E121+E122</f>
        <v>23411.989999999998</v>
      </c>
      <c r="F118" s="431">
        <f t="shared" si="50"/>
        <v>36506.910000000003</v>
      </c>
      <c r="G118" s="431">
        <f t="shared" si="50"/>
        <v>36506.910000000003</v>
      </c>
      <c r="H118" s="431">
        <f t="shared" si="50"/>
        <v>50582.69</v>
      </c>
      <c r="I118" s="431">
        <f t="shared" si="50"/>
        <v>50582.69</v>
      </c>
      <c r="J118" s="349">
        <f>D118+F118+H118</f>
        <v>110501.59</v>
      </c>
      <c r="K118" s="349">
        <f>E118+G118+I118</f>
        <v>110501.59</v>
      </c>
      <c r="L118" s="564" t="s">
        <v>464</v>
      </c>
      <c r="M118" s="471" t="s">
        <v>79</v>
      </c>
      <c r="N118" s="425">
        <v>50</v>
      </c>
      <c r="O118" s="471">
        <v>75</v>
      </c>
      <c r="P118" s="471">
        <v>75</v>
      </c>
      <c r="Q118" s="471">
        <v>100</v>
      </c>
      <c r="R118" s="471">
        <v>90</v>
      </c>
      <c r="S118" s="471">
        <v>100</v>
      </c>
      <c r="T118" s="425">
        <v>90</v>
      </c>
      <c r="U118" s="425">
        <v>100</v>
      </c>
      <c r="V118" s="704" t="s">
        <v>269</v>
      </c>
      <c r="X118" s="173"/>
    </row>
    <row r="119" spans="1:24" s="332" customFormat="1" ht="101.25" customHeight="1" x14ac:dyDescent="0.2">
      <c r="A119" s="784"/>
      <c r="B119" s="312" t="str">
        <f>'Исполнение 2015'!B222</f>
        <v xml:space="preserve">федеральный бюджет (субсидии, субвенции, иные межбюджетные трансферты)   </v>
      </c>
      <c r="C119" s="771"/>
      <c r="D119" s="323">
        <v>1562.09</v>
      </c>
      <c r="E119" s="323">
        <v>1562.09</v>
      </c>
      <c r="F119" s="323">
        <v>0</v>
      </c>
      <c r="G119" s="323">
        <v>0</v>
      </c>
      <c r="H119" s="323">
        <v>0</v>
      </c>
      <c r="I119" s="323">
        <v>0</v>
      </c>
      <c r="J119" s="350">
        <f t="shared" ref="J119:J122" si="51">D119+F119+H119</f>
        <v>1562.09</v>
      </c>
      <c r="K119" s="350">
        <f t="shared" ref="K119:K122" si="52">E119+G119+I119</f>
        <v>1562.09</v>
      </c>
      <c r="L119" s="304" t="s">
        <v>465</v>
      </c>
      <c r="M119" s="473" t="s">
        <v>79</v>
      </c>
      <c r="N119" s="473">
        <v>75</v>
      </c>
      <c r="O119" s="473">
        <v>75</v>
      </c>
      <c r="P119" s="473">
        <v>97</v>
      </c>
      <c r="Q119" s="473">
        <v>100</v>
      </c>
      <c r="R119" s="473">
        <v>100</v>
      </c>
      <c r="S119" s="473">
        <v>100</v>
      </c>
      <c r="T119" s="322">
        <v>100</v>
      </c>
      <c r="U119" s="322">
        <v>100</v>
      </c>
      <c r="V119" s="706"/>
      <c r="X119" s="173"/>
    </row>
    <row r="120" spans="1:24" s="332" customFormat="1" ht="51.75" customHeight="1" x14ac:dyDescent="0.2">
      <c r="A120" s="803"/>
      <c r="B120" s="312" t="str">
        <f>'Исполнение 2015'!B223</f>
        <v xml:space="preserve">краевой бюджет (субсидии, субвенции, иные межбюджетные трансферты)                 </v>
      </c>
      <c r="C120" s="484"/>
      <c r="D120" s="479">
        <v>11822.92</v>
      </c>
      <c r="E120" s="479">
        <v>11822.92</v>
      </c>
      <c r="F120" s="479">
        <v>18452.8</v>
      </c>
      <c r="G120" s="479">
        <v>18452.8</v>
      </c>
      <c r="H120" s="479">
        <v>28263.38</v>
      </c>
      <c r="I120" s="479">
        <v>28263.38</v>
      </c>
      <c r="J120" s="344">
        <f t="shared" si="51"/>
        <v>58539.100000000006</v>
      </c>
      <c r="K120" s="344">
        <f t="shared" si="52"/>
        <v>58539.100000000006</v>
      </c>
      <c r="L120" s="304" t="s">
        <v>92</v>
      </c>
      <c r="M120" s="474" t="s">
        <v>79</v>
      </c>
      <c r="N120" s="474">
        <v>70</v>
      </c>
      <c r="O120" s="474">
        <v>75</v>
      </c>
      <c r="P120" s="474">
        <v>80</v>
      </c>
      <c r="Q120" s="474">
        <v>90</v>
      </c>
      <c r="R120" s="474">
        <v>90</v>
      </c>
      <c r="S120" s="474">
        <v>100</v>
      </c>
      <c r="T120" s="514">
        <v>90</v>
      </c>
      <c r="U120" s="514">
        <v>100</v>
      </c>
      <c r="V120" s="813"/>
      <c r="X120" s="173"/>
    </row>
    <row r="121" spans="1:24" s="332" customFormat="1" ht="49.5" customHeight="1" x14ac:dyDescent="0.2">
      <c r="A121" s="754"/>
      <c r="B121" s="304" t="s">
        <v>294</v>
      </c>
      <c r="C121" s="312"/>
      <c r="D121" s="479">
        <v>10026.98</v>
      </c>
      <c r="E121" s="479">
        <v>10026.98</v>
      </c>
      <c r="F121" s="479">
        <v>18054.11</v>
      </c>
      <c r="G121" s="479">
        <v>18054.11</v>
      </c>
      <c r="H121" s="479">
        <v>22319.31</v>
      </c>
      <c r="I121" s="479">
        <v>22319.31</v>
      </c>
      <c r="J121" s="350">
        <f t="shared" si="51"/>
        <v>50400.4</v>
      </c>
      <c r="K121" s="350">
        <f t="shared" si="52"/>
        <v>50400.4</v>
      </c>
      <c r="L121" s="304" t="s">
        <v>466</v>
      </c>
      <c r="M121" s="468" t="s">
        <v>358</v>
      </c>
      <c r="N121" s="468"/>
      <c r="O121" s="468"/>
      <c r="P121" s="468"/>
      <c r="Q121" s="468"/>
      <c r="R121" s="322">
        <v>112200</v>
      </c>
      <c r="S121" s="322">
        <v>16223</v>
      </c>
      <c r="T121" s="322">
        <v>112200</v>
      </c>
      <c r="U121" s="322">
        <v>163223</v>
      </c>
      <c r="V121" s="705"/>
      <c r="X121" s="173"/>
    </row>
    <row r="122" spans="1:24" s="332" customFormat="1" ht="168.75" customHeight="1" x14ac:dyDescent="0.2">
      <c r="A122" s="754"/>
      <c r="B122" s="312" t="s">
        <v>23</v>
      </c>
      <c r="C122" s="312"/>
      <c r="D122" s="479">
        <v>0</v>
      </c>
      <c r="E122" s="479">
        <v>0</v>
      </c>
      <c r="F122" s="479">
        <v>0</v>
      </c>
      <c r="G122" s="479">
        <v>0</v>
      </c>
      <c r="H122" s="479">
        <v>0</v>
      </c>
      <c r="I122" s="479">
        <v>0</v>
      </c>
      <c r="J122" s="344">
        <f t="shared" si="51"/>
        <v>0</v>
      </c>
      <c r="K122" s="344">
        <f t="shared" si="52"/>
        <v>0</v>
      </c>
      <c r="L122" s="304" t="s">
        <v>467</v>
      </c>
      <c r="M122" s="468" t="s">
        <v>131</v>
      </c>
      <c r="N122" s="468"/>
      <c r="O122" s="468"/>
      <c r="P122" s="468"/>
      <c r="Q122" s="468"/>
      <c r="R122" s="322">
        <v>20201</v>
      </c>
      <c r="S122" s="322">
        <v>21331</v>
      </c>
      <c r="T122" s="322">
        <v>20201</v>
      </c>
      <c r="U122" s="322">
        <v>21331</v>
      </c>
      <c r="V122" s="705"/>
      <c r="X122" s="173"/>
    </row>
    <row r="123" spans="1:24" s="332" customFormat="1" ht="60" customHeight="1" thickBot="1" x14ac:dyDescent="0.25">
      <c r="A123" s="755"/>
      <c r="B123" s="710"/>
      <c r="C123" s="711"/>
      <c r="D123" s="711"/>
      <c r="E123" s="711"/>
      <c r="F123" s="711"/>
      <c r="G123" s="711"/>
      <c r="H123" s="711"/>
      <c r="I123" s="711"/>
      <c r="J123" s="711"/>
      <c r="K123" s="772"/>
      <c r="L123" s="357" t="s">
        <v>359</v>
      </c>
      <c r="M123" s="469" t="s">
        <v>207</v>
      </c>
      <c r="N123" s="465"/>
      <c r="O123" s="465"/>
      <c r="P123" s="465"/>
      <c r="Q123" s="465"/>
      <c r="R123" s="465">
        <v>4</v>
      </c>
      <c r="S123" s="465">
        <v>16</v>
      </c>
      <c r="T123" s="438">
        <v>4</v>
      </c>
      <c r="U123" s="438">
        <v>16</v>
      </c>
      <c r="V123" s="763"/>
      <c r="X123" s="173"/>
    </row>
    <row r="124" spans="1:24" s="332" customFormat="1" x14ac:dyDescent="0.2">
      <c r="A124" s="238"/>
      <c r="B124" s="515" t="s">
        <v>337</v>
      </c>
      <c r="C124" s="858"/>
      <c r="D124" s="516"/>
      <c r="E124" s="516"/>
      <c r="F124" s="516"/>
      <c r="G124" s="516"/>
      <c r="H124" s="516"/>
      <c r="I124" s="516"/>
      <c r="J124" s="193">
        <f>J125+J126+J127+J128</f>
        <v>1654635.5299999998</v>
      </c>
      <c r="K124" s="517">
        <f>K125+K126+K127</f>
        <v>1624948.0000000002</v>
      </c>
      <c r="L124" s="242"/>
      <c r="M124" s="243"/>
      <c r="N124" s="243"/>
      <c r="O124" s="243"/>
      <c r="P124" s="243"/>
      <c r="Q124" s="243"/>
      <c r="R124" s="243"/>
      <c r="S124" s="243"/>
      <c r="T124" s="243"/>
      <c r="U124" s="243"/>
      <c r="V124" s="278"/>
      <c r="X124" s="173"/>
    </row>
    <row r="125" spans="1:24" s="332" customFormat="1" ht="38.25" x14ac:dyDescent="0.2">
      <c r="A125" s="238"/>
      <c r="B125" s="324" t="s">
        <v>24</v>
      </c>
      <c r="C125" s="699"/>
      <c r="D125" s="494"/>
      <c r="E125" s="494"/>
      <c r="F125" s="494"/>
      <c r="G125" s="494"/>
      <c r="H125" s="494"/>
      <c r="I125" s="494"/>
      <c r="J125" s="181">
        <f t="shared" ref="J125:K127" si="53">J6+J12+J17+J32+J40+J82+J102+J109+J114+J119</f>
        <v>77850.650000000009</v>
      </c>
      <c r="K125" s="315">
        <f t="shared" si="53"/>
        <v>74033.27</v>
      </c>
      <c r="L125" s="339"/>
      <c r="M125" s="243"/>
      <c r="N125" s="243"/>
      <c r="O125" s="243"/>
      <c r="P125" s="243"/>
      <c r="Q125" s="243"/>
      <c r="R125" s="243"/>
      <c r="S125" s="243"/>
      <c r="T125" s="243"/>
      <c r="U125" s="243"/>
      <c r="V125" s="278"/>
      <c r="X125" s="173"/>
    </row>
    <row r="126" spans="1:24" s="332" customFormat="1" ht="38.25" x14ac:dyDescent="0.2">
      <c r="A126" s="238"/>
      <c r="B126" s="324" t="str">
        <f>'2017 год'!B265</f>
        <v xml:space="preserve">краевой бюджет (субсидии,  субвенции, иные межбюджетные трансферты)                 </v>
      </c>
      <c r="C126" s="699"/>
      <c r="D126" s="494"/>
      <c r="E126" s="494"/>
      <c r="F126" s="494"/>
      <c r="G126" s="494"/>
      <c r="H126" s="494"/>
      <c r="I126" s="494"/>
      <c r="J126" s="181">
        <f t="shared" si="53"/>
        <v>231721.34</v>
      </c>
      <c r="K126" s="315">
        <f t="shared" si="53"/>
        <v>222709.55</v>
      </c>
      <c r="L126" s="339"/>
      <c r="M126" s="243"/>
      <c r="N126" s="243"/>
      <c r="O126" s="243"/>
      <c r="P126" s="243"/>
      <c r="Q126" s="243"/>
      <c r="R126" s="243"/>
      <c r="S126" s="243"/>
      <c r="T126" s="243"/>
      <c r="U126" s="243"/>
      <c r="V126" s="278"/>
      <c r="X126" s="173"/>
    </row>
    <row r="127" spans="1:24" s="332" customFormat="1" ht="25.5" x14ac:dyDescent="0.2">
      <c r="A127" s="238"/>
      <c r="B127" s="324" t="str">
        <f>'2017 год'!B266</f>
        <v>бюджета Находкинского городского округа</v>
      </c>
      <c r="C127" s="699"/>
      <c r="D127" s="494"/>
      <c r="E127" s="494"/>
      <c r="F127" s="494"/>
      <c r="G127" s="494"/>
      <c r="H127" s="494"/>
      <c r="I127" s="494"/>
      <c r="J127" s="181">
        <f t="shared" si="53"/>
        <v>1345063.5399999998</v>
      </c>
      <c r="K127" s="315">
        <f t="shared" si="53"/>
        <v>1328205.1800000002</v>
      </c>
      <c r="L127" s="339"/>
      <c r="M127" s="243"/>
      <c r="N127" s="243"/>
      <c r="O127" s="243"/>
      <c r="P127" s="243"/>
      <c r="Q127" s="243"/>
      <c r="R127" s="243"/>
      <c r="S127" s="243"/>
      <c r="T127" s="243"/>
      <c r="U127" s="243"/>
      <c r="V127" s="278"/>
      <c r="X127" s="173"/>
    </row>
    <row r="128" spans="1:24" s="332" customFormat="1" ht="13.5" thickBot="1" x14ac:dyDescent="0.25">
      <c r="A128" s="238"/>
      <c r="B128" s="326" t="str">
        <f>'2017 год'!B267</f>
        <v xml:space="preserve">иные внебюджетные источники </v>
      </c>
      <c r="C128" s="700"/>
      <c r="D128" s="518"/>
      <c r="E128" s="480"/>
      <c r="F128" s="480"/>
      <c r="G128" s="480"/>
      <c r="H128" s="480"/>
      <c r="I128" s="480"/>
      <c r="J128" s="289">
        <v>0</v>
      </c>
      <c r="K128" s="420">
        <v>0</v>
      </c>
      <c r="L128" s="339"/>
      <c r="M128" s="243"/>
      <c r="N128" s="243"/>
      <c r="O128" s="243"/>
      <c r="P128" s="243"/>
      <c r="Q128" s="243"/>
      <c r="R128" s="243"/>
      <c r="S128" s="243"/>
      <c r="T128" s="243"/>
      <c r="U128" s="243"/>
      <c r="V128" s="278"/>
      <c r="X128" s="173"/>
    </row>
    <row r="129" spans="1:24" s="332" customFormat="1" x14ac:dyDescent="0.2">
      <c r="A129" s="244"/>
      <c r="B129" s="242"/>
      <c r="C129" s="248"/>
      <c r="D129" s="481"/>
      <c r="E129" s="481"/>
      <c r="F129" s="481"/>
      <c r="G129" s="481"/>
      <c r="H129" s="481"/>
      <c r="I129" s="481"/>
      <c r="J129" s="249"/>
      <c r="K129" s="250"/>
      <c r="L129" s="242"/>
      <c r="M129" s="243"/>
      <c r="N129" s="243"/>
      <c r="O129" s="243"/>
      <c r="P129" s="243"/>
      <c r="Q129" s="243"/>
      <c r="R129" s="243"/>
      <c r="S129" s="243"/>
      <c r="T129" s="243"/>
      <c r="U129" s="243"/>
      <c r="V129" s="278"/>
      <c r="X129" s="173"/>
    </row>
    <row r="130" spans="1:24" x14ac:dyDescent="0.2">
      <c r="J130" s="250"/>
      <c r="K130" s="250"/>
    </row>
    <row r="131" spans="1:24" s="332" customFormat="1" x14ac:dyDescent="0.2">
      <c r="A131" s="173"/>
      <c r="B131" s="173"/>
      <c r="C131" s="173"/>
      <c r="D131" s="330"/>
      <c r="E131" s="330"/>
      <c r="F131" s="330"/>
      <c r="G131" s="330"/>
      <c r="H131" s="330"/>
      <c r="I131" s="330"/>
      <c r="J131" s="250"/>
      <c r="K131" s="250"/>
      <c r="L131" s="248"/>
      <c r="M131" s="173"/>
      <c r="N131" s="173"/>
      <c r="O131" s="173"/>
      <c r="P131" s="173"/>
      <c r="Q131" s="173"/>
      <c r="R131" s="173"/>
      <c r="S131" s="173"/>
      <c r="T131" s="391"/>
      <c r="U131" s="173"/>
      <c r="V131" s="173"/>
      <c r="X131" s="173"/>
    </row>
    <row r="132" spans="1:24" x14ac:dyDescent="0.2">
      <c r="J132" s="250"/>
      <c r="K132" s="250"/>
    </row>
    <row r="133" spans="1:24" x14ac:dyDescent="0.2">
      <c r="J133" s="250"/>
      <c r="K133" s="250"/>
    </row>
  </sheetData>
  <mergeCells count="110">
    <mergeCell ref="A102:A107"/>
    <mergeCell ref="V102:V107"/>
    <mergeCell ref="C124:C128"/>
    <mergeCell ref="B123:K123"/>
    <mergeCell ref="A113:A117"/>
    <mergeCell ref="C113:C117"/>
    <mergeCell ref="V113:V114"/>
    <mergeCell ref="L115:V117"/>
    <mergeCell ref="C104:C105"/>
    <mergeCell ref="B106:K107"/>
    <mergeCell ref="A108:A112"/>
    <mergeCell ref="C108:C112"/>
    <mergeCell ref="V108:V112"/>
    <mergeCell ref="L109:U112"/>
    <mergeCell ref="C118:C119"/>
    <mergeCell ref="A118:A119"/>
    <mergeCell ref="V118:V119"/>
    <mergeCell ref="A120:A123"/>
    <mergeCell ref="V120:V123"/>
    <mergeCell ref="C96:C100"/>
    <mergeCell ref="V96:V100"/>
    <mergeCell ref="L99:U100"/>
    <mergeCell ref="A86:A90"/>
    <mergeCell ref="C86:C90"/>
    <mergeCell ref="V86:V90"/>
    <mergeCell ref="L89:U90"/>
    <mergeCell ref="A91:A95"/>
    <mergeCell ref="C91:C95"/>
    <mergeCell ref="V91:V95"/>
    <mergeCell ref="L95:U95"/>
    <mergeCell ref="A96:A100"/>
    <mergeCell ref="A76:A80"/>
    <mergeCell ref="C76:C80"/>
    <mergeCell ref="V76:V77"/>
    <mergeCell ref="L78:V80"/>
    <mergeCell ref="A81:A85"/>
    <mergeCell ref="C81:C85"/>
    <mergeCell ref="L81:U85"/>
    <mergeCell ref="V81:V85"/>
    <mergeCell ref="A65:A75"/>
    <mergeCell ref="C65:C69"/>
    <mergeCell ref="M65:U65"/>
    <mergeCell ref="V65:V75"/>
    <mergeCell ref="M69:U69"/>
    <mergeCell ref="B70:K75"/>
    <mergeCell ref="A56:A59"/>
    <mergeCell ref="B56:K59"/>
    <mergeCell ref="V56:V59"/>
    <mergeCell ref="L59:U59"/>
    <mergeCell ref="A60:A64"/>
    <mergeCell ref="C60:C64"/>
    <mergeCell ref="V60:V62"/>
    <mergeCell ref="L63:V64"/>
    <mergeCell ref="A44:A48"/>
    <mergeCell ref="C44:C48"/>
    <mergeCell ref="V44:V48"/>
    <mergeCell ref="L45:U48"/>
    <mergeCell ref="A49:A55"/>
    <mergeCell ref="C49:C53"/>
    <mergeCell ref="V49:V55"/>
    <mergeCell ref="M51:U51"/>
    <mergeCell ref="B54:K55"/>
    <mergeCell ref="A37:A38"/>
    <mergeCell ref="B37:K38"/>
    <mergeCell ref="V37:V38"/>
    <mergeCell ref="A39:A43"/>
    <mergeCell ref="C39:C43"/>
    <mergeCell ref="L39:U43"/>
    <mergeCell ref="V39:V43"/>
    <mergeCell ref="A26:A30"/>
    <mergeCell ref="C26:C30"/>
    <mergeCell ref="V26:V28"/>
    <mergeCell ref="L29:V30"/>
    <mergeCell ref="A31:A36"/>
    <mergeCell ref="C31:C35"/>
    <mergeCell ref="V31:V36"/>
    <mergeCell ref="B36:K36"/>
    <mergeCell ref="A1:V1"/>
    <mergeCell ref="A2:A4"/>
    <mergeCell ref="B2:B4"/>
    <mergeCell ref="C2:C4"/>
    <mergeCell ref="D2:K2"/>
    <mergeCell ref="L2:U2"/>
    <mergeCell ref="V2:V4"/>
    <mergeCell ref="D3:E3"/>
    <mergeCell ref="F3:G3"/>
    <mergeCell ref="H3:I3"/>
    <mergeCell ref="J3:K3"/>
    <mergeCell ref="L3:L4"/>
    <mergeCell ref="M3:M4"/>
    <mergeCell ref="N3:O3"/>
    <mergeCell ref="P3:Q3"/>
    <mergeCell ref="R3:S3"/>
    <mergeCell ref="A16:A20"/>
    <mergeCell ref="C16:C20"/>
    <mergeCell ref="L16:U20"/>
    <mergeCell ref="V16:V20"/>
    <mergeCell ref="A22:A25"/>
    <mergeCell ref="V22:V25"/>
    <mergeCell ref="L23:U25"/>
    <mergeCell ref="T3:U3"/>
    <mergeCell ref="A5:A10"/>
    <mergeCell ref="C5:C9"/>
    <mergeCell ref="V5:V10"/>
    <mergeCell ref="B10:K10"/>
    <mergeCell ref="A11:A15"/>
    <mergeCell ref="C11:C15"/>
    <mergeCell ref="V11:V13"/>
    <mergeCell ref="L14:V15"/>
    <mergeCell ref="C22:C25"/>
  </mergeCells>
  <pageMargins left="0.31496062992125984" right="0.31496062992125984" top="0.35433070866141736" bottom="0.35433070866141736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Исполнение 2015</vt:lpstr>
      <vt:lpstr>Приложение 12</vt:lpstr>
      <vt:lpstr>2017 год</vt:lpstr>
      <vt:lpstr>2015-207 годы</vt:lpstr>
      <vt:lpstr>'2015-207 годы'!Заголовки_для_печати</vt:lpstr>
      <vt:lpstr>'2017 год'!Заголовки_для_печати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Анастасия Александровна Астраханцева</cp:lastModifiedBy>
  <cp:lastPrinted>2018-04-27T01:35:01Z</cp:lastPrinted>
  <dcterms:created xsi:type="dcterms:W3CDTF">1996-10-08T23:32:33Z</dcterms:created>
  <dcterms:modified xsi:type="dcterms:W3CDTF">2018-05-30T06:16:18Z</dcterms:modified>
</cp:coreProperties>
</file>