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28695" windowHeight="12345" activeTab="1"/>
  </bookViews>
  <sheets>
    <sheet name="прил. 6" sheetId="1" r:id="rId1"/>
    <sheet name="прил. 7" sheetId="2" r:id="rId2"/>
    <sheet name="прил. 8" sheetId="3" r:id="rId3"/>
    <sheet name="прил. 9" sheetId="4" r:id="rId4"/>
  </sheets>
  <definedNames>
    <definedName name="_xlnm._FilterDatabase" localSheetId="2" hidden="1">'прил. 8'!$A$6:$J$120</definedName>
    <definedName name="_xlnm._FilterDatabase" localSheetId="3" hidden="1">'прил. 9'!$A$7:$I$227</definedName>
    <definedName name="_xlnm.Print_Titles" localSheetId="0">'прил. 6'!$4:$7</definedName>
    <definedName name="_xlnm.Print_Titles" localSheetId="1">'прил. 7'!$4:$8</definedName>
    <definedName name="_xlnm.Print_Titles" localSheetId="2">'прил. 8'!$4:$6</definedName>
    <definedName name="_xlnm.Print_Titles" localSheetId="3">'прил. 9'!$4:$7</definedName>
  </definedNames>
  <calcPr calcId="145621"/>
</workbook>
</file>

<file path=xl/calcChain.xml><?xml version="1.0" encoding="utf-8"?>
<calcChain xmlns="http://schemas.openxmlformats.org/spreadsheetml/2006/main">
  <c r="M221" i="4" l="1"/>
  <c r="L221" i="4"/>
  <c r="M61" i="4"/>
  <c r="L61" i="4"/>
  <c r="I62" i="3"/>
  <c r="J62" i="3"/>
  <c r="H62" i="3"/>
  <c r="H113" i="3"/>
  <c r="I113" i="3"/>
  <c r="J113" i="3"/>
  <c r="J114" i="3"/>
  <c r="I114" i="3"/>
  <c r="H114" i="3"/>
  <c r="J85" i="3"/>
  <c r="I85" i="3"/>
  <c r="H85" i="3"/>
  <c r="M15" i="4" l="1"/>
  <c r="H111" i="3"/>
  <c r="I111" i="3"/>
  <c r="J111" i="3"/>
  <c r="J116" i="3"/>
  <c r="I116" i="3"/>
  <c r="I56" i="3"/>
  <c r="I53" i="3" s="1"/>
  <c r="J55" i="3"/>
  <c r="J53" i="3" s="1"/>
  <c r="J14" i="3"/>
  <c r="I15" i="3"/>
  <c r="I12" i="3" s="1"/>
  <c r="L60" i="4"/>
  <c r="M63" i="4"/>
  <c r="L63" i="4"/>
  <c r="M80" i="4"/>
  <c r="M81" i="4"/>
  <c r="L80" i="4"/>
  <c r="M220" i="4"/>
  <c r="M10" i="4" s="1"/>
  <c r="L220" i="4"/>
  <c r="N221" i="4"/>
  <c r="M223" i="4"/>
  <c r="L223" i="4"/>
  <c r="N156" i="4"/>
  <c r="N153" i="4"/>
  <c r="N163" i="4"/>
  <c r="N166" i="4"/>
  <c r="N116" i="4"/>
  <c r="M113" i="4"/>
  <c r="L113" i="4"/>
  <c r="M118" i="4"/>
  <c r="L118" i="4"/>
  <c r="N118" i="4" s="1"/>
  <c r="N121" i="4"/>
  <c r="L101" i="4"/>
  <c r="N101" i="4" s="1"/>
  <c r="M98" i="4"/>
  <c r="M108" i="4"/>
  <c r="L111" i="4"/>
  <c r="L108" i="4" s="1"/>
  <c r="M73" i="4"/>
  <c r="N76" i="4"/>
  <c r="L73" i="4"/>
  <c r="M68" i="4"/>
  <c r="L68" i="4"/>
  <c r="N60" i="4"/>
  <c r="N71" i="4"/>
  <c r="M60" i="4"/>
  <c r="N15" i="4"/>
  <c r="M16" i="4"/>
  <c r="L16" i="4"/>
  <c r="L13" i="4" s="1"/>
  <c r="N55" i="4"/>
  <c r="N56" i="4"/>
  <c r="M53" i="4"/>
  <c r="L53" i="4"/>
  <c r="H116" i="3"/>
  <c r="I79" i="3"/>
  <c r="J79" i="3"/>
  <c r="H79" i="3"/>
  <c r="L78" i="4" l="1"/>
  <c r="L10" i="4"/>
  <c r="N10" i="4" s="1"/>
  <c r="N61" i="4"/>
  <c r="L81" i="4"/>
  <c r="L58" i="4" s="1"/>
  <c r="M78" i="4"/>
  <c r="L218" i="4"/>
  <c r="L11" i="4"/>
  <c r="M218" i="4"/>
  <c r="N220" i="4"/>
  <c r="I10" i="3"/>
  <c r="M13" i="4"/>
  <c r="N73" i="4"/>
  <c r="N68" i="4"/>
  <c r="N108" i="4"/>
  <c r="N113" i="4"/>
  <c r="N53" i="4"/>
  <c r="N111" i="4"/>
  <c r="N13" i="4"/>
  <c r="L98" i="4"/>
  <c r="N16" i="4"/>
  <c r="H53" i="3"/>
  <c r="M11" i="4" l="1"/>
  <c r="N11" i="4" s="1"/>
  <c r="L8" i="4"/>
  <c r="N78" i="4"/>
  <c r="M58" i="4"/>
  <c r="N58" i="4" s="1"/>
  <c r="N218" i="4"/>
  <c r="N81" i="4"/>
  <c r="M8" i="4"/>
  <c r="N8" i="4" s="1"/>
  <c r="N98" i="4"/>
  <c r="H12" i="3"/>
  <c r="J8" i="3"/>
  <c r="J12" i="3"/>
  <c r="J10" i="3"/>
  <c r="H8" i="3"/>
  <c r="I8" i="3"/>
  <c r="J61" i="3"/>
  <c r="J9" i="3" s="1"/>
  <c r="I61" i="3"/>
  <c r="I9" i="3" s="1"/>
  <c r="H61" i="3"/>
  <c r="H9" i="3" s="1"/>
  <c r="H10" i="3"/>
  <c r="I101" i="4"/>
  <c r="K100" i="4"/>
  <c r="I100" i="4"/>
  <c r="H100" i="4"/>
  <c r="I98" i="4"/>
  <c r="I113" i="4"/>
  <c r="H113" i="4"/>
  <c r="I116" i="4"/>
  <c r="H116" i="4"/>
  <c r="J100" i="4"/>
  <c r="J101" i="4"/>
  <c r="K60" i="4"/>
  <c r="K10" i="4" s="1"/>
  <c r="J60" i="4"/>
  <c r="J10" i="4" s="1"/>
  <c r="K61" i="4"/>
  <c r="K11" i="4" s="1"/>
  <c r="J61" i="4"/>
  <c r="J108" i="4"/>
  <c r="J78" i="4"/>
  <c r="J9" i="4"/>
  <c r="K9" i="4"/>
  <c r="H9" i="4"/>
  <c r="I171" i="4"/>
  <c r="H171" i="4"/>
  <c r="I168" i="4"/>
  <c r="H168" i="4"/>
  <c r="I148" i="4"/>
  <c r="H148" i="4"/>
  <c r="I143" i="4"/>
  <c r="H143" i="4"/>
  <c r="I138" i="4"/>
  <c r="H138" i="4"/>
  <c r="H103" i="4"/>
  <c r="H98" i="4" s="1"/>
  <c r="I78" i="4"/>
  <c r="H78" i="4"/>
  <c r="I73" i="4"/>
  <c r="H73" i="4"/>
  <c r="I63" i="4"/>
  <c r="I61" i="4"/>
  <c r="I11" i="4" s="1"/>
  <c r="H55" i="4"/>
  <c r="H53" i="4" s="1"/>
  <c r="I54" i="4"/>
  <c r="I55" i="4" s="1"/>
  <c r="H15" i="4"/>
  <c r="H13" i="4" s="1"/>
  <c r="I14" i="4"/>
  <c r="I15" i="4" s="1"/>
  <c r="I10" i="4" s="1"/>
  <c r="J74" i="3"/>
  <c r="I58" i="4" l="1"/>
  <c r="I8" i="4" s="1"/>
  <c r="J98" i="4"/>
  <c r="H101" i="4"/>
  <c r="J59" i="3"/>
  <c r="J7" i="3" s="1"/>
  <c r="H59" i="3"/>
  <c r="H7" i="3" s="1"/>
  <c r="K58" i="4"/>
  <c r="K8" i="4" s="1"/>
  <c r="J58" i="4"/>
  <c r="J8" i="4" s="1"/>
  <c r="J11" i="4"/>
  <c r="H10" i="4"/>
  <c r="I9" i="4"/>
  <c r="I68" i="4"/>
  <c r="H68" i="4"/>
  <c r="H71" i="4" s="1"/>
  <c r="H61" i="4" l="1"/>
  <c r="H11" i="4" s="1"/>
  <c r="I59" i="3" l="1"/>
  <c r="I7" i="3" s="1"/>
  <c r="H58" i="4"/>
  <c r="H8" i="4" s="1"/>
</calcChain>
</file>

<file path=xl/sharedStrings.xml><?xml version="1.0" encoding="utf-8"?>
<sst xmlns="http://schemas.openxmlformats.org/spreadsheetml/2006/main" count="902" uniqueCount="227">
  <si>
    <t>(наименование муниципальной программы)</t>
  </si>
  <si>
    <t>N п/п</t>
  </si>
  <si>
    <t>Наименование</t>
  </si>
  <si>
    <t>Ед.изм.</t>
  </si>
  <si>
    <t>Значения целевого показателя (индикатора) муниципальной программы</t>
  </si>
  <si>
    <t>Степень достижения за отчетный период</t>
  </si>
  <si>
    <t>факт</t>
  </si>
  <si>
    <t>план</t>
  </si>
  <si>
    <t>%</t>
  </si>
  <si>
    <t>*- Год начала реализации муниципальной программы.</t>
  </si>
  <si>
    <t>**- Заполняется по результатам за весь период реализации муниципальной программы.</t>
  </si>
  <si>
    <t>№ п/п</t>
  </si>
  <si>
    <t xml:space="preserve">Наименование </t>
  </si>
  <si>
    <t>Ответствен ный  исполнитель, соисполнители</t>
  </si>
  <si>
    <t>Наименование показателя</t>
  </si>
  <si>
    <t xml:space="preserve">Показатель реализации мероприятий </t>
  </si>
  <si>
    <t xml:space="preserve">% достижения </t>
  </si>
  <si>
    <t>% достижения</t>
  </si>
  <si>
    <t>2.1.</t>
  </si>
  <si>
    <t xml:space="preserve">* - Графы 15, 16 заполняются по окончанию срока реализации программы (подпрограммы).   </t>
  </si>
  <si>
    <t>*- В графах 6,7,9,10,12,13,15,16 указывается результат выполнения мероприятия в натуральном выражении. В случае невозможности отражения выполнения мероприятия в натуральном выражении за значение принимается - да/нет (1/0).</t>
  </si>
  <si>
    <t>*- При наличии «Подпрограмм» указываются задачи по каждой подпрограмме.</t>
  </si>
  <si>
    <t>Источники ресурсного обеспечения</t>
  </si>
  <si>
    <t>Объем расходов (тыс. руб.), годы *</t>
  </si>
  <si>
    <t>Оценка расходов (в соответствии с программой)</t>
  </si>
  <si>
    <t>сводная бюджетная роспись на 31 декабря отчетного года</t>
  </si>
  <si>
    <t>Фактические расходы                     (с учетом кредиторской задолженности)</t>
  </si>
  <si>
    <t>Всего</t>
  </si>
  <si>
    <t xml:space="preserve">федеральный бюджет (субсидии, субвенции, иные межбюджетные трансферты) </t>
  </si>
  <si>
    <t xml:space="preserve">краевой бюджет (субсидии, субвенции, иные межбюджетные трансферты) </t>
  </si>
  <si>
    <t xml:space="preserve">бюджет Находкинского городского округа </t>
  </si>
  <si>
    <t xml:space="preserve">иные внебюджетные источники </t>
  </si>
  <si>
    <t>Количество молодых семей, улучшивших жилищные условия</t>
  </si>
  <si>
    <t>семей</t>
  </si>
  <si>
    <t>-</t>
  </si>
  <si>
    <t>Количество разработанных и утвержденных проектов планировки и межевания территорий</t>
  </si>
  <si>
    <t>Количество территорий, на которых разработана и утверждена проектно-сметная документация на строительство дорожной инфраструктуры</t>
  </si>
  <si>
    <t>Количество территорий, на которых разработана и утверждена проектно-сметная документация на строительство инженерной инфраструктуры</t>
  </si>
  <si>
    <t>Количество земельных участков, обеспеченных инженерной инфраструктурой</t>
  </si>
  <si>
    <t>ед.</t>
  </si>
  <si>
    <t>0</t>
  </si>
  <si>
    <t>95</t>
  </si>
  <si>
    <t xml:space="preserve">Подпрограмма 4. "Переселение граждан из аварийного жилищного фонда Находкинского городского округа признанного таковым до 01.01.2012"
</t>
  </si>
  <si>
    <t>Количество граждан переселенных из аварийного жилищного фонда в благоустроенные жилые помещения и собственников помещений, получивших выкупную цену за изымаемые жилые помещения</t>
  </si>
  <si>
    <t>Количество расселенных либо выкупленных жилых помещений в аварийных домах</t>
  </si>
  <si>
    <t>Общая площадь расселенных либо выкупленных жилых помещений в аварийных домах</t>
  </si>
  <si>
    <t>Ед. изм.</t>
  </si>
  <si>
    <t>2015 год реализации</t>
  </si>
  <si>
    <t>Проведение информационно-разъяснительной работы среди населения, направленной на освещение мероприятий по улучшению жилищных условий молодых семей, проживающих и зарегистрированных по месту жительства на территории города Находка</t>
  </si>
  <si>
    <t xml:space="preserve">Ответственный исполнитель - Отдел по делам молодежи и туризма администрации Находкинского городского округа. Соисполнители - Отдел по работе со средствами массовой информации, отдел по жилью администрации Находкинского городского округа. </t>
  </si>
  <si>
    <t>Признание молодых семей, проживающих и зарегистрированных на территории города Находка, нуждающимися в жилых помещениях в порядке, установленном действующим законодательством Российской Федерации</t>
  </si>
  <si>
    <t>Ответственный исполнитель - отдел по жилью администрации Находкинского городского округа</t>
  </si>
  <si>
    <t>Прием заявлений от молодых семей, признанных нуждающимися в жилых помещениях, на участие в подпрограмме "Обеспечение жильем молодых семей НГО " на 2015 - 2020 годы</t>
  </si>
  <si>
    <t>Признание молодых семей имеющих достаточные доходы для участия в подпрограмме "Обеспечение жильем молодых семей Находкинского городского округа" на 2015 - 2020 годы</t>
  </si>
  <si>
    <t>Признание молодых семей участниками подпрограммы "Обеспечение жильем молодых семей Находкинского городского округа" на 2015 - 2020 годы</t>
  </si>
  <si>
    <t>Ответственный исполнитель - Отдел по делам молодежи и туризма администрации Находкинского городского округа</t>
  </si>
  <si>
    <t>Формирование и предоставление списка молодых семей - участников подпрограммы "Обеспечение жильем молодых семей Находкинского городского округа" на 2015 - 2020 годы, изъявивших желание получить социальную выплату на приобретение (строительство) жилья эконом-класса, в очередном финансовом году в департамент по делам молодежи Приморского края на утверждение</t>
  </si>
  <si>
    <t>Выдача свидетельств о праве на получение социальной выплаты на приобретение жилого помещения или строительство индивидуального жилого дома</t>
  </si>
  <si>
    <t>Ответственный исполнитель - отдел бухгалтерского учета и отчетности администрации Находкинского городского округа</t>
  </si>
  <si>
    <t>Предоставление социальных выплат на приобретение жилого помещения или строительство индивидуального жилого дома молодым семьям-участникам подпрограммы "Обеспечение жильем молодых семей Находкинского городского округа" на 2015 - 2020 годы</t>
  </si>
  <si>
    <t xml:space="preserve">Ответственный исполнитель - отдел бухгалтерского учета и отчетности администрации Находкинского городского округа </t>
  </si>
  <si>
    <t>Ответственный исполнитель - Финансовое управление администрации Находкинского городского округа                                   Соисполнитель - отдел по делам молодежи и туризма администрации Находкинского городского округа</t>
  </si>
  <si>
    <t>Ответственный исполнитель - отдел по делам молодежи и туризма администрации Находкинского городского округа</t>
  </si>
  <si>
    <t>Выполнение кадастровых работ</t>
  </si>
  <si>
    <t xml:space="preserve">Ответственный исполнитель -УЗиЗ администрации НГО. </t>
  </si>
  <si>
    <t>Б</t>
  </si>
  <si>
    <t>Территория ограниченная жилой застройкой ООО ТПК "Ирна", территорией СНТ "Приморец", территорией ЖСК "Залив Тунгус" и обходной магистралью в г. Находка</t>
  </si>
  <si>
    <t>1.Б.3.2.</t>
  </si>
  <si>
    <t>Выполнение работ по инженерным изысканиям</t>
  </si>
  <si>
    <t xml:space="preserve">Разработка проектно-сметной и рабочей документации </t>
  </si>
  <si>
    <t xml:space="preserve">Ответственный исполнитель - УАГиР администрации НГО. </t>
  </si>
  <si>
    <t>Д.</t>
  </si>
  <si>
    <t>Территория ограниченная ул. Спортивной, ул. Батарейной и ул. Простоквашино в г. Находка</t>
  </si>
  <si>
    <t>Е.</t>
  </si>
  <si>
    <t>Территория ограниченная ул. Рождественнской, ул. Жемчужной в г. Находка</t>
  </si>
  <si>
    <t>2.Е.3.3.</t>
  </si>
  <si>
    <t>З.</t>
  </si>
  <si>
    <t>Территория ограниченная ул. Светлой, ул. Набережной и магистральной дорогой районного значения Ливадия-Душкино в г. Находке, в п. Среднем.</t>
  </si>
  <si>
    <t>1.З.3.2.</t>
  </si>
  <si>
    <t>И.</t>
  </si>
  <si>
    <t>Территория ограниченная автомобильной дорогой Владивосток - Находка и воздушной линией электропередач 110 кВ в г. Находка</t>
  </si>
  <si>
    <t>1.И.3.1.</t>
  </si>
  <si>
    <t xml:space="preserve">Разработка и утверждение проекта планировки и межевания территории </t>
  </si>
  <si>
    <t>К.</t>
  </si>
  <si>
    <t>Территория, ограниченная дорогой Душкино-Ливадия, ул. Подсобной в п. Средний и ул. Колхозной в п. Авангард</t>
  </si>
  <si>
    <t>1.К.3.1.</t>
  </si>
  <si>
    <t>2.К.3.2.</t>
  </si>
  <si>
    <t>3.К.3.3.</t>
  </si>
  <si>
    <t>Л.</t>
  </si>
  <si>
    <t>Территория ограниченная автодорогой Душкино-Ливадия и границей зоны сельскохозяйственного использования в г. Находке, в п. Ливадии</t>
  </si>
  <si>
    <t>2.Л.3.3.</t>
  </si>
  <si>
    <t>3.1.</t>
  </si>
  <si>
    <t>Разработка и утверждение проекта планировки и межевания территории</t>
  </si>
  <si>
    <t>3.2.</t>
  </si>
  <si>
    <t>3.3.</t>
  </si>
  <si>
    <t>3.4.</t>
  </si>
  <si>
    <t>Разработка проектно-сметной и рабочей  документации</t>
  </si>
  <si>
    <t>А</t>
  </si>
  <si>
    <t>Территория ограниченная береговой линией озера Лебединого, дорогой на детский оздоровительный лагерь "Антарес" и дорогой Владивосток-Находка в г. Находка</t>
  </si>
  <si>
    <t>Подпрограмма 4. "Переселение граждан из аварийного жилищного фонда Находкинского городского округа признанного таковым до 01.01.2012" на 2013 - 2018 годы
Задача: 1. Обеспечение процесса приобретения благоустроенных жилых помещений для переселения граждан из аварийного жилищного фонда Находкинского городского округа.</t>
  </si>
  <si>
    <t xml:space="preserve">Муниципальная программа «Обеспечение доступным жильем жителей Находкинского городского округа на 2015-2017 годы и на период до 2020 года». </t>
  </si>
  <si>
    <t xml:space="preserve">Признание молодых семей, проживающих и зарегистрированных на территории города Находка, нуждающимися в жилых помещениях в порядке, установленном действующим законодательством Российской Федерации
</t>
  </si>
  <si>
    <t xml:space="preserve">Выдача свидетельств о праве на получение социальной выплаты на приобретение жилого помещения или строительство индивидуального жилого дома
</t>
  </si>
  <si>
    <t xml:space="preserve">СВЕДЕНИЯ
О ДОСТИЖЕНИИ ЗНАЧЕНИЙ ЦЕЛЕВЫХ ПОКАЗАТЕЛЕЙ (ИНДИКАТОРОВ)
</t>
  </si>
  <si>
    <t>4.</t>
  </si>
  <si>
    <t>Подпрограмма 4. "Переселение граждан из аварийного жилищного фонда Находкинского городского округа признанного таковым до 01.01.2012" на 2013 - 2018 годы</t>
  </si>
  <si>
    <t>4.1.</t>
  </si>
  <si>
    <t>Приобретение благоустроенных жилых помещений у застройщиков в многоквартирных жилых домах (в том числе домах, строительство которых не завершено), на вторичном рынке жилья, либо строительство малорэтажных домов, либо уплата выкупной цены собственникам за изымаемые жилые помещения в аварийном жилищном фонде</t>
  </si>
  <si>
    <t>4.2.</t>
  </si>
  <si>
    <t>Переселение граждан из аварийных домов в благоустроенные жилые помещения в многоквартирных домах</t>
  </si>
  <si>
    <t>4.3.</t>
  </si>
  <si>
    <t xml:space="preserve">Снос аварийных домов </t>
  </si>
  <si>
    <t>5.</t>
  </si>
  <si>
    <t>5.1.</t>
  </si>
  <si>
    <t>Обеспечение мероприятий по завершению перселения граждан из аварийного жилищного фонда за счет субсидий из краевого бюджета</t>
  </si>
  <si>
    <t xml:space="preserve">Всего </t>
  </si>
  <si>
    <t>2.2.</t>
  </si>
  <si>
    <t>2.3.</t>
  </si>
  <si>
    <t>2.4.</t>
  </si>
  <si>
    <t>2.5.</t>
  </si>
  <si>
    <t>2.6.</t>
  </si>
  <si>
    <t>2.7.</t>
  </si>
  <si>
    <t>2.8.</t>
  </si>
  <si>
    <t>чел.</t>
  </si>
  <si>
    <t>кв.м.</t>
  </si>
  <si>
    <t xml:space="preserve">Ответственный исполнитель - УЖКХ администрации НГО. </t>
  </si>
  <si>
    <t xml:space="preserve">ед. </t>
  </si>
  <si>
    <t xml:space="preserve">Ответственный исполнитель - ОЖ администрации НГО, УИ администрации НГО. </t>
  </si>
  <si>
    <t xml:space="preserve">Ответственный исполнитель - УЗиЗ администрации НГО. </t>
  </si>
  <si>
    <t xml:space="preserve">Сведения о степени выполнения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в разрезе подпрограмм, основных мероприятий (мероприятий) и отдельных мероприятий  </t>
  </si>
  <si>
    <t>2016 год реализации</t>
  </si>
  <si>
    <t>3.</t>
  </si>
  <si>
    <t>2017 год реализации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</si>
  <si>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использовании бюджетных ассигнований бюджета Находкинского городского округа                                                                                                    на реализацию муниципальной программы, (тыс. руб.)</t>
  </si>
  <si>
    <t xml:space="preserve">сводная бюджетная роспись </t>
  </si>
  <si>
    <t xml:space="preserve">Фактические расходы                     </t>
  </si>
  <si>
    <t>Оценка исполнения за отчетный период</t>
  </si>
  <si>
    <t>Объем расходов (тыс. руб.), годы</t>
  </si>
  <si>
    <t>1.А.3.4.</t>
  </si>
  <si>
    <t>Обоснование отклонений значений целевых показателей (индикаторов за отчетный период</t>
  </si>
  <si>
    <t>Результат за весь период реализации</t>
  </si>
  <si>
    <t>2018 год реализации</t>
  </si>
  <si>
    <t xml:space="preserve">Уменьшение количества граждан по результатам реализации подпрограммы повлекло фактическое количество переселяемых граждан проживающих в жилых помещениях на момент переселения </t>
  </si>
  <si>
    <t>0501</t>
  </si>
  <si>
    <t>0740141030</t>
  </si>
  <si>
    <t>0790192330</t>
  </si>
  <si>
    <t>07901S2330</t>
  </si>
  <si>
    <t>7201L4970</t>
  </si>
  <si>
    <t>0412</t>
  </si>
  <si>
    <t>0730146040</t>
  </si>
  <si>
    <t>0730146050</t>
  </si>
  <si>
    <t>07301S2380</t>
  </si>
  <si>
    <t>0409</t>
  </si>
  <si>
    <t>0730192380</t>
  </si>
  <si>
    <t xml:space="preserve">Отдельное мероприятие </t>
  </si>
  <si>
    <t>Количество территорий, на которых утверждены ППМТ</t>
  </si>
  <si>
    <t>Количество положительных заключений государственной экспертизы полученных по территориям</t>
  </si>
  <si>
    <t xml:space="preserve">Количество  земельных участков поставленных на кадастровый учет                                                          </t>
  </si>
  <si>
    <t>Количество территорий, на которые утверждена ПСД и получено положительное заключение государственной экспертизы</t>
  </si>
  <si>
    <t>кол-во тнрриторий</t>
  </si>
  <si>
    <t>кол-во земельных участков</t>
  </si>
  <si>
    <t xml:space="preserve">Количество приобретенных благоустроенных жилых помещений, либо количество изъятых жилых помещений в аварийном жилищном фонде путем выкупа </t>
  </si>
  <si>
    <t>Количество граждан переселенных в благоустроенные жилые помещения, либо количество граждан получивших возмещение за изъятые жилые помещения в аварийном жилищном фонде</t>
  </si>
  <si>
    <t xml:space="preserve">количество снесенных аварийных домов </t>
  </si>
  <si>
    <t xml:space="preserve"> -</t>
  </si>
  <si>
    <t>Незначительное превышение запланированного уровня показателя повлиял перенос сроков реализации мерприятий по переселению граждан из аварийных домов не реализованных в 2015-2016гг</t>
  </si>
  <si>
    <t>Разработка документов территориального планирования</t>
  </si>
  <si>
    <t>да/нет (1/0)</t>
  </si>
  <si>
    <t>Код бюджетной классификации</t>
  </si>
  <si>
    <t>ГРБС</t>
  </si>
  <si>
    <t>РзПр</t>
  </si>
  <si>
    <t>ЦСР</t>
  </si>
  <si>
    <t>ВР</t>
  </si>
  <si>
    <t>Отдельное мероприятие</t>
  </si>
  <si>
    <t>Подпрограмма 2 "Обеспечение жильем молодых семей Находкинского городского округа" на 2015 - 2017 годы и на период до 2025 года</t>
  </si>
  <si>
    <t xml:space="preserve">Подпрограмма 3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 и на период до 2025 года
</t>
  </si>
  <si>
    <t>Разработка документов стратегического планирования</t>
  </si>
  <si>
    <t>5.2.</t>
  </si>
  <si>
    <t>Отсутствие финансового обеспечения мероприятия</t>
  </si>
  <si>
    <t>Проектно-сметная документация находилась на проверке в государственной экспертизе, в связи с чем закрытие муниципального контракта перешло на 2020г.</t>
  </si>
  <si>
    <t>2019 год реализации</t>
  </si>
  <si>
    <t>100</t>
  </si>
  <si>
    <t>«Обеспечение доступным жильем жителей Находкинского городского округа 
на 2015-2017 годы и на период до 2025 года»
______________________________________________</t>
  </si>
  <si>
    <t>Подпрограмма «Обеспечение жильем молодых семей  
Находкинского городского округа» на 2015-2017 годы и на период до 2025 года  
Задача: Предоставление молодым семьям Находкинского городского округа – участникам подпрограммы социальных выплат на приобретение (строительство) жилья эконом-класса. Формирование условий для активного использования ипотечного жилищного кредитования при решении жилищной проблемы молодых семей</t>
  </si>
  <si>
    <t xml:space="preserve">Предоставление социальных выплат на приобретение жилого помещения или строительство индивидуального жилого дома молодым семьям-участникам </t>
  </si>
  <si>
    <t>Подпрограмма 3. «Обеспечение земельных участков, предоставленных на бесплатной основе гражданам, имеющим трех и более детей, инженерной инфраструктурой» на 2015-2017 годы и на период до 2025 года</t>
  </si>
  <si>
    <t xml:space="preserve">Признание молодых семей участниками подпрограммы </t>
  </si>
  <si>
    <t xml:space="preserve">Признание молодых семей имеющих достаточные доходы для участия в подпрограмме </t>
  </si>
  <si>
    <t xml:space="preserve">Прием заявлений от молодых семей, признанных нуждающимися в жилых помещениях, на участие в подпрограмме </t>
  </si>
  <si>
    <t xml:space="preserve"> «Обеспечение жильем молодых семей Находкинского городского округа» на 2015-2017 годы и на период до 2025 года</t>
  </si>
  <si>
    <t>07301Д 2380</t>
  </si>
  <si>
    <t>«Обеспечение доступным жильем жителей Находкинского городского округа 
на 2015-2017 годы и на период до 2025 года»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</si>
  <si>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расходовании бюджетных и внебюджетных средств на реализацию  муниципальной программы, (тыс. руб.)</t>
  </si>
  <si>
    <t>2.Д.3.2.</t>
  </si>
  <si>
    <t>Выполнение инженерных изысканий</t>
  </si>
  <si>
    <t>2.Б.3.4.</t>
  </si>
  <si>
    <t>1.Д.3.3.</t>
  </si>
  <si>
    <t>1.Е.3.2.</t>
  </si>
  <si>
    <t>2.И.3.3.</t>
  </si>
  <si>
    <t>УЗиЗ АНГО</t>
  </si>
  <si>
    <t>Кол-во земельных участков</t>
  </si>
  <si>
    <t>Внесение изменений в Генеральный план Находкинского городского округа</t>
  </si>
  <si>
    <t xml:space="preserve">Кол-во утвержденных проектов внесения изменений в Генеральный план НГО
</t>
  </si>
  <si>
    <t xml:space="preserve"> УАГиР администрации НГО
</t>
  </si>
  <si>
    <t>Разработка стратегии социально-экономического развития и плана мероприятий по реализации стратегии социально-экономического развития Находкинского городского округа</t>
  </si>
  <si>
    <t>УЭПРиП администрации НГО</t>
  </si>
  <si>
    <t>Образование земельных участков для бесплатного предоставления в собственность гражданам, имеющим трех и более детей</t>
  </si>
  <si>
    <t>5.3.</t>
  </si>
  <si>
    <t>0730246050</t>
  </si>
  <si>
    <t>7201Д4970</t>
  </si>
  <si>
    <t xml:space="preserve">Муниципальная программа «Обеспечение доступным жильем жителей Находкинского городского округа на 2015-2017 годы и на период до 2025 года». </t>
  </si>
  <si>
    <t xml:space="preserve">Формирование и предоставление списка молодых семей - участников подпрограммы , изъявивших желание получить социальную выплату на приобретение (строительство) жилья эконом-класса, в очередном финансовом году в департамент по делам молодежи Приморского края на утверждение
</t>
  </si>
  <si>
    <t xml:space="preserve">Предоставление социальных выплат на приобретение жилого помещения или строительство индивидуального жилого дома молодым семьям-участникам подпрограммы </t>
  </si>
  <si>
    <t xml:space="preserve">Формирование и предоставление списка молодых семей - участников подпрограммы, изъявивших желание получить социальную выплату на приобретение (строительство) жилья эконом-класса, в очередном финансовом году в департамент по делам молодежи Приморского края на утверждение
</t>
  </si>
  <si>
    <r>
      <rPr>
        <u/>
        <sz val="13"/>
        <color theme="1"/>
        <rFont val="Times New Roman"/>
        <family val="1"/>
        <charset val="204"/>
      </rPr>
      <t>«Обеспечение доступным жильем жителей Находкинского городского округа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</t>
    </r>
    <r>
      <rPr>
        <u/>
        <sz val="13"/>
        <color theme="1"/>
        <rFont val="Times New Roman"/>
        <family val="1"/>
        <charset val="204"/>
      </rPr>
      <t xml:space="preserve">на 2015-2017 годы и на период до 2025 года» </t>
    </r>
  </si>
  <si>
    <t>Подпрограмма 3. «Обеспечение земельных участков, предоставленных на бесплатной основе гражданам, имеющим трех и более детей, инженерной инфраструктурой» на 2015 – 2017 годы и на период до 2025 года                                                                                                                                                          Задача: Обеспечение земельных участков, предоставленных на бесплатной основе гражданам, имеющим трех и более детей,  инженерной инфраструктурой.</t>
  </si>
  <si>
    <t>Количество проведенных приемов</t>
  </si>
  <si>
    <t>Количество семей признанных нуждающимися в жилых помещениях</t>
  </si>
  <si>
    <t>Количество принятых заявлений</t>
  </si>
  <si>
    <t xml:space="preserve">Количество заключений о признании молодых семей, имеющих достаточные доходы для участия в подпрограмме  </t>
  </si>
  <si>
    <t>Кол-во  решений протоколов заседания комиссии по признанию  молодых семей участниками подпрограммы</t>
  </si>
  <si>
    <t xml:space="preserve">количество списков </t>
  </si>
  <si>
    <t>Количество свидетельств</t>
  </si>
  <si>
    <t>Мероприятия по завершению перселения граждан из аварийного жилищного фонда за счет субсидий из краевого бюджета</t>
  </si>
  <si>
    <t>Количество жилых помещений в  аварийном жилом фонде, переселение граждан из которых завершено</t>
  </si>
  <si>
    <t>Кол-во утвержденных стратегий социально-экономического развития и плана мероприятий по реализации стратегии социально-экономического развития НГО</t>
  </si>
  <si>
    <t>3.5.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</si>
</sst>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 ;\-#,##0.00\ "/>
    <numFmt numFmtId="165" formatCode="0.00_ ;\-0.00\ "/>
    <numFmt numFmtId="166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8" fillId="0" borderId="0">
      <alignment wrapText="1"/>
    </xf>
    <xf numFmtId="0" fontId="8" fillId="0" borderId="0"/>
    <xf numFmtId="0" fontId="9" fillId="0" borderId="0">
      <alignment horizontal="center" wrapText="1"/>
    </xf>
    <xf numFmtId="0" fontId="9" fillId="0" borderId="0">
      <alignment horizontal="center"/>
    </xf>
    <xf numFmtId="0" fontId="8" fillId="0" borderId="0">
      <alignment horizontal="right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10" fillId="0" borderId="11">
      <alignment vertical="top" wrapText="1"/>
    </xf>
    <xf numFmtId="1" fontId="8" fillId="0" borderId="11">
      <alignment horizontal="center" vertical="top" shrinkToFit="1"/>
    </xf>
    <xf numFmtId="4" fontId="10" fillId="3" borderId="11">
      <alignment horizontal="right" vertical="top" shrinkToFit="1"/>
    </xf>
    <xf numFmtId="10" fontId="10" fillId="3" borderId="11">
      <alignment horizontal="right" vertical="top" shrinkToFit="1"/>
    </xf>
    <xf numFmtId="0" fontId="10" fillId="0" borderId="11">
      <alignment horizontal="left"/>
    </xf>
    <xf numFmtId="4" fontId="10" fillId="2" borderId="11">
      <alignment horizontal="right" vertical="top" shrinkToFit="1"/>
    </xf>
    <xf numFmtId="10" fontId="10" fillId="2" borderId="11">
      <alignment horizontal="right" vertical="top" shrinkToFit="1"/>
    </xf>
    <xf numFmtId="0" fontId="8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4" borderId="0"/>
    <xf numFmtId="1" fontId="8" fillId="0" borderId="11">
      <alignment horizontal="left" vertical="top" wrapText="1" indent="2"/>
    </xf>
    <xf numFmtId="0" fontId="8" fillId="4" borderId="0">
      <alignment shrinkToFit="1"/>
    </xf>
    <xf numFmtId="4" fontId="8" fillId="0" borderId="11">
      <alignment horizontal="right" vertical="top" shrinkToFit="1"/>
    </xf>
    <xf numFmtId="10" fontId="8" fillId="0" borderId="11">
      <alignment horizontal="right" vertical="top" shrinkToFit="1"/>
    </xf>
    <xf numFmtId="0" fontId="8" fillId="0" borderId="0">
      <alignment vertical="top"/>
    </xf>
    <xf numFmtId="0" fontId="8" fillId="4" borderId="0">
      <alignment horizontal="center"/>
    </xf>
    <xf numFmtId="0" fontId="8" fillId="4" borderId="0">
      <alignment horizontal="left"/>
    </xf>
  </cellStyleXfs>
  <cellXfs count="26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4" fillId="0" borderId="1" xfId="1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165" fontId="14" fillId="0" borderId="1" xfId="1" applyNumberFormat="1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justify" vertical="top" wrapText="1"/>
    </xf>
    <xf numFmtId="0" fontId="15" fillId="0" borderId="7" xfId="0" applyFont="1" applyBorder="1" applyAlignment="1">
      <alignment horizontal="justify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justify" vertical="top" wrapText="1"/>
    </xf>
    <xf numFmtId="0" fontId="0" fillId="0" borderId="0" xfId="0" applyBorder="1"/>
    <xf numFmtId="2" fontId="3" fillId="0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0" fillId="0" borderId="1" xfId="0" applyBorder="1"/>
    <xf numFmtId="0" fontId="0" fillId="0" borderId="0" xfId="0"/>
    <xf numFmtId="0" fontId="15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" fontId="11" fillId="0" borderId="0" xfId="32" applyFont="1" applyFill="1" applyBorder="1" applyProtection="1">
      <alignment horizontal="right" vertical="top" shrinkToFit="1"/>
    </xf>
    <xf numFmtId="4" fontId="12" fillId="0" borderId="0" xfId="32" applyFont="1" applyFill="1" applyBorder="1" applyProtection="1">
      <alignment horizontal="right" vertical="top" shrinkToFit="1"/>
    </xf>
    <xf numFmtId="0" fontId="15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7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Fill="1"/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2" fontId="18" fillId="0" borderId="1" xfId="1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5" xfId="1" applyNumberFormat="1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2" fontId="17" fillId="0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16" fillId="0" borderId="0" xfId="0" applyFont="1"/>
    <xf numFmtId="0" fontId="17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top" wrapText="1"/>
    </xf>
    <xf numFmtId="16" fontId="17" fillId="0" borderId="5" xfId="0" applyNumberFormat="1" applyFont="1" applyFill="1" applyBorder="1" applyAlignment="1">
      <alignment vertical="top"/>
    </xf>
    <xf numFmtId="0" fontId="15" fillId="0" borderId="0" xfId="0" applyFont="1" applyAlignment="1">
      <alignment horizontal="justify"/>
    </xf>
    <xf numFmtId="0" fontId="15" fillId="0" borderId="0" xfId="0" applyFont="1"/>
    <xf numFmtId="0" fontId="0" fillId="0" borderId="0" xfId="0"/>
    <xf numFmtId="0" fontId="0" fillId="0" borderId="0" xfId="0" applyFill="1"/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166" fontId="18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5" fillId="0" borderId="5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 wrapText="1"/>
    </xf>
    <xf numFmtId="2" fontId="14" fillId="0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7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center" vertical="top" wrapText="1"/>
    </xf>
    <xf numFmtId="2" fontId="6" fillId="0" borderId="7" xfId="1" applyNumberFormat="1" applyFont="1" applyFill="1" applyBorder="1" applyAlignment="1">
      <alignment horizontal="center" vertical="top" wrapText="1"/>
    </xf>
    <xf numFmtId="2" fontId="6" fillId="0" borderId="1" xfId="1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center" vertical="top" wrapText="1"/>
    </xf>
    <xf numFmtId="2" fontId="17" fillId="0" borderId="5" xfId="0" applyNumberFormat="1" applyFont="1" applyFill="1" applyBorder="1" applyAlignment="1">
      <alignment horizontal="center" vertical="top" wrapText="1"/>
    </xf>
    <xf numFmtId="2" fontId="17" fillId="0" borderId="8" xfId="0" applyNumberFormat="1" applyFont="1" applyFill="1" applyBorder="1" applyAlignment="1">
      <alignment horizontal="center" vertical="top" wrapText="1"/>
    </xf>
    <xf numFmtId="1" fontId="17" fillId="0" borderId="5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/>
    </xf>
    <xf numFmtId="0" fontId="18" fillId="0" borderId="7" xfId="0" applyFont="1" applyFill="1" applyBorder="1" applyAlignment="1">
      <alignment vertical="top" wrapText="1"/>
    </xf>
    <xf numFmtId="4" fontId="20" fillId="0" borderId="1" xfId="32" applyFont="1" applyFill="1" applyBorder="1" applyAlignment="1" applyProtection="1">
      <alignment horizontal="center" vertical="top" shrinkToFit="1"/>
    </xf>
    <xf numFmtId="0" fontId="6" fillId="0" borderId="1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21" fillId="0" borderId="9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7"/>
    <cellStyle name="xl23" xfId="44"/>
    <cellStyle name="xl24" xfId="3"/>
    <cellStyle name="xl25" xfId="8"/>
    <cellStyle name="xl26" xfId="31"/>
    <cellStyle name="xl27" xfId="9"/>
    <cellStyle name="xl28" xfId="10"/>
    <cellStyle name="xl29" xfId="11"/>
    <cellStyle name="xl30" xfId="12"/>
    <cellStyle name="xl31" xfId="13"/>
    <cellStyle name="xl32" xfId="14"/>
    <cellStyle name="xl33" xfId="45"/>
    <cellStyle name="xl34" xfId="15"/>
    <cellStyle name="xl35" xfId="16"/>
    <cellStyle name="xl36" xfId="17"/>
    <cellStyle name="xl37" xfId="34"/>
    <cellStyle name="xl38" xfId="18"/>
    <cellStyle name="xl39" xfId="46"/>
    <cellStyle name="xl40" xfId="35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7"/>
    <cellStyle name="xl54" xfId="47"/>
    <cellStyle name="xl55" xfId="36"/>
    <cellStyle name="xl56" xfId="4"/>
    <cellStyle name="xl57" xfId="5"/>
    <cellStyle name="xl58" xfId="6"/>
    <cellStyle name="xl59" xfId="48"/>
    <cellStyle name="xl60" xfId="30"/>
    <cellStyle name="xl61" xfId="49"/>
    <cellStyle name="xl62" xfId="50"/>
    <cellStyle name="xl63" xfId="32"/>
    <cellStyle name="xl64" xfId="33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Layout" zoomScaleNormal="100" workbookViewId="0">
      <selection sqref="A1:R22"/>
    </sheetView>
  </sheetViews>
  <sheetFormatPr defaultRowHeight="15" x14ac:dyDescent="0.25"/>
  <cols>
    <col min="1" max="1" width="5.42578125" style="89" customWidth="1"/>
    <col min="2" max="2" width="21.28515625" style="89" customWidth="1"/>
    <col min="3" max="3" width="5.7109375" customWidth="1"/>
    <col min="4" max="10" width="6" customWidth="1"/>
    <col min="11" max="12" width="6" style="14" customWidth="1"/>
    <col min="13" max="14" width="6" style="101" customWidth="1"/>
    <col min="15" max="15" width="19.7109375" style="14" customWidth="1"/>
    <col min="16" max="16" width="6.85546875" style="58" customWidth="1"/>
    <col min="17" max="17" width="6.7109375" style="58" customWidth="1"/>
    <col min="18" max="18" width="10.28515625" style="58" customWidth="1"/>
  </cols>
  <sheetData>
    <row r="1" spans="1:18" s="10" customFormat="1" ht="56.25" customHeight="1" x14ac:dyDescent="0.25">
      <c r="A1" s="157" t="s">
        <v>103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31.5" customHeight="1" x14ac:dyDescent="0.25">
      <c r="A2" s="162" t="s">
        <v>214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16.5" customHeight="1" x14ac:dyDescent="0.25">
      <c r="A3" s="163" t="s">
        <v>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x14ac:dyDescent="0.25">
      <c r="A4" s="165" t="s">
        <v>1</v>
      </c>
      <c r="B4" s="165" t="s">
        <v>2</v>
      </c>
      <c r="C4" s="165" t="s">
        <v>3</v>
      </c>
      <c r="D4" s="165" t="s">
        <v>4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</row>
    <row r="5" spans="1:18" ht="52.5" customHeight="1" x14ac:dyDescent="0.25">
      <c r="A5" s="165"/>
      <c r="B5" s="165"/>
      <c r="C5" s="165"/>
      <c r="D5" s="22">
        <v>2014</v>
      </c>
      <c r="E5" s="165">
        <v>2015</v>
      </c>
      <c r="F5" s="165"/>
      <c r="G5" s="165">
        <v>2016</v>
      </c>
      <c r="H5" s="165"/>
      <c r="I5" s="165">
        <v>2017</v>
      </c>
      <c r="J5" s="165"/>
      <c r="K5" s="166">
        <v>2018</v>
      </c>
      <c r="L5" s="167"/>
      <c r="M5" s="147">
        <v>2019</v>
      </c>
      <c r="N5" s="148"/>
      <c r="O5" s="152" t="s">
        <v>139</v>
      </c>
      <c r="P5" s="147" t="s">
        <v>140</v>
      </c>
      <c r="Q5" s="148"/>
      <c r="R5" s="72" t="s">
        <v>5</v>
      </c>
    </row>
    <row r="6" spans="1:18" x14ac:dyDescent="0.25">
      <c r="A6" s="165"/>
      <c r="B6" s="165"/>
      <c r="C6" s="165"/>
      <c r="D6" s="22" t="s">
        <v>6</v>
      </c>
      <c r="E6" s="22" t="s">
        <v>7</v>
      </c>
      <c r="F6" s="22" t="s">
        <v>6</v>
      </c>
      <c r="G6" s="22" t="s">
        <v>7</v>
      </c>
      <c r="H6" s="22" t="s">
        <v>6</v>
      </c>
      <c r="I6" s="22" t="s">
        <v>7</v>
      </c>
      <c r="J6" s="22" t="s">
        <v>6</v>
      </c>
      <c r="K6" s="22" t="s">
        <v>7</v>
      </c>
      <c r="L6" s="22" t="s">
        <v>6</v>
      </c>
      <c r="M6" s="72" t="s">
        <v>7</v>
      </c>
      <c r="N6" s="72" t="s">
        <v>6</v>
      </c>
      <c r="O6" s="153"/>
      <c r="P6" s="72" t="s">
        <v>7</v>
      </c>
      <c r="Q6" s="72" t="s">
        <v>6</v>
      </c>
      <c r="R6" s="73" t="s">
        <v>8</v>
      </c>
    </row>
    <row r="7" spans="1:18" x14ac:dyDescent="0.25">
      <c r="A7" s="77">
        <v>1</v>
      </c>
      <c r="B7" s="77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84">
        <v>13</v>
      </c>
      <c r="N7" s="84">
        <v>14</v>
      </c>
      <c r="O7" s="83">
        <v>15</v>
      </c>
      <c r="P7" s="83">
        <v>16</v>
      </c>
      <c r="Q7" s="83">
        <v>17</v>
      </c>
      <c r="R7" s="83">
        <v>18</v>
      </c>
    </row>
    <row r="8" spans="1:18" ht="16.5" customHeight="1" x14ac:dyDescent="0.25">
      <c r="A8" s="26"/>
      <c r="B8" s="159" t="s">
        <v>174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</row>
    <row r="9" spans="1:18" ht="59.25" customHeight="1" x14ac:dyDescent="0.25">
      <c r="A9" s="77">
        <v>1</v>
      </c>
      <c r="B9" s="24" t="s">
        <v>32</v>
      </c>
      <c r="C9" s="23" t="s">
        <v>33</v>
      </c>
      <c r="D9" s="23">
        <v>26</v>
      </c>
      <c r="E9" s="23">
        <v>40</v>
      </c>
      <c r="F9" s="23">
        <v>18</v>
      </c>
      <c r="G9" s="23">
        <v>33</v>
      </c>
      <c r="H9" s="23">
        <v>32</v>
      </c>
      <c r="I9" s="23">
        <v>40</v>
      </c>
      <c r="J9" s="23">
        <v>23</v>
      </c>
      <c r="K9" s="23">
        <v>40</v>
      </c>
      <c r="L9" s="23">
        <v>36</v>
      </c>
      <c r="M9" s="84">
        <v>36</v>
      </c>
      <c r="N9" s="84">
        <v>36</v>
      </c>
      <c r="O9" s="24"/>
      <c r="P9" s="62"/>
      <c r="Q9" s="62"/>
      <c r="R9" s="62"/>
    </row>
    <row r="10" spans="1:18" ht="36" customHeight="1" x14ac:dyDescent="0.25">
      <c r="A10" s="27"/>
      <c r="B10" s="159" t="s">
        <v>175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</row>
    <row r="11" spans="1:18" ht="63.75" x14ac:dyDescent="0.25">
      <c r="A11" s="77">
        <v>1</v>
      </c>
      <c r="B11" s="24" t="s">
        <v>35</v>
      </c>
      <c r="C11" s="23" t="s">
        <v>39</v>
      </c>
      <c r="D11" s="28" t="s">
        <v>34</v>
      </c>
      <c r="E11" s="28" t="s">
        <v>34</v>
      </c>
      <c r="F11" s="28" t="s">
        <v>34</v>
      </c>
      <c r="G11" s="28" t="s">
        <v>40</v>
      </c>
      <c r="H11" s="23">
        <v>0</v>
      </c>
      <c r="I11" s="23">
        <v>2</v>
      </c>
      <c r="J11" s="23">
        <v>1</v>
      </c>
      <c r="K11" s="23">
        <v>0</v>
      </c>
      <c r="L11" s="23">
        <v>1</v>
      </c>
      <c r="M11" s="84">
        <v>0</v>
      </c>
      <c r="N11" s="84">
        <v>0</v>
      </c>
      <c r="O11" s="23"/>
      <c r="P11" s="62"/>
      <c r="Q11" s="62"/>
      <c r="R11" s="62"/>
    </row>
    <row r="12" spans="1:18" ht="127.5" x14ac:dyDescent="0.25">
      <c r="A12" s="77">
        <v>2</v>
      </c>
      <c r="B12" s="24" t="s">
        <v>36</v>
      </c>
      <c r="C12" s="23" t="s">
        <v>39</v>
      </c>
      <c r="D12" s="28" t="s">
        <v>34</v>
      </c>
      <c r="E12" s="28" t="s">
        <v>34</v>
      </c>
      <c r="F12" s="28" t="s">
        <v>34</v>
      </c>
      <c r="G12" s="28" t="s">
        <v>34</v>
      </c>
      <c r="H12" s="28" t="s">
        <v>34</v>
      </c>
      <c r="I12" s="23">
        <v>2</v>
      </c>
      <c r="J12" s="23">
        <v>0</v>
      </c>
      <c r="K12" s="60">
        <v>0</v>
      </c>
      <c r="L12" s="60">
        <v>0</v>
      </c>
      <c r="M12" s="84">
        <v>1</v>
      </c>
      <c r="N12" s="84">
        <v>0</v>
      </c>
      <c r="O12" s="103" t="s">
        <v>179</v>
      </c>
      <c r="P12" s="62"/>
      <c r="Q12" s="62"/>
      <c r="R12" s="62"/>
    </row>
    <row r="13" spans="1:18" ht="89.25" x14ac:dyDescent="0.25">
      <c r="A13" s="77">
        <v>3</v>
      </c>
      <c r="B13" s="24" t="s">
        <v>37</v>
      </c>
      <c r="C13" s="23" t="s">
        <v>39</v>
      </c>
      <c r="D13" s="28" t="s">
        <v>34</v>
      </c>
      <c r="E13" s="28" t="s">
        <v>34</v>
      </c>
      <c r="F13" s="28" t="s">
        <v>34</v>
      </c>
      <c r="G13" s="28" t="s">
        <v>34</v>
      </c>
      <c r="H13" s="28" t="s">
        <v>34</v>
      </c>
      <c r="I13" s="23">
        <v>3</v>
      </c>
      <c r="J13" s="23">
        <v>0</v>
      </c>
      <c r="K13" s="60">
        <v>0</v>
      </c>
      <c r="L13" s="60">
        <v>0</v>
      </c>
      <c r="M13" s="84" t="s">
        <v>34</v>
      </c>
      <c r="N13" s="84" t="s">
        <v>34</v>
      </c>
      <c r="O13" s="23"/>
      <c r="P13" s="62"/>
      <c r="Q13" s="62"/>
      <c r="R13" s="62"/>
    </row>
    <row r="14" spans="1:18" ht="51" x14ac:dyDescent="0.25">
      <c r="A14" s="77">
        <v>4</v>
      </c>
      <c r="B14" s="24" t="s">
        <v>38</v>
      </c>
      <c r="C14" s="23" t="s">
        <v>39</v>
      </c>
      <c r="D14" s="23">
        <v>0</v>
      </c>
      <c r="E14" s="28" t="s">
        <v>41</v>
      </c>
      <c r="F14" s="28" t="s">
        <v>40</v>
      </c>
      <c r="G14" s="28" t="s">
        <v>40</v>
      </c>
      <c r="H14" s="23">
        <v>0</v>
      </c>
      <c r="I14" s="23">
        <v>277</v>
      </c>
      <c r="J14" s="23">
        <v>0</v>
      </c>
      <c r="K14" s="60">
        <v>0</v>
      </c>
      <c r="L14" s="60">
        <v>0</v>
      </c>
      <c r="M14" s="84" t="s">
        <v>34</v>
      </c>
      <c r="N14" s="84" t="s">
        <v>34</v>
      </c>
      <c r="O14" s="23"/>
      <c r="P14" s="62"/>
      <c r="Q14" s="62"/>
      <c r="R14" s="62"/>
    </row>
    <row r="15" spans="1:18" ht="25.5" customHeight="1" x14ac:dyDescent="0.25">
      <c r="A15" s="29"/>
      <c r="B15" s="160" t="s">
        <v>42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93.25" x14ac:dyDescent="0.25">
      <c r="A16" s="77" t="s">
        <v>106</v>
      </c>
      <c r="B16" s="24" t="s">
        <v>43</v>
      </c>
      <c r="C16" s="25" t="s">
        <v>123</v>
      </c>
      <c r="D16" s="25">
        <v>525</v>
      </c>
      <c r="E16" s="25">
        <v>339</v>
      </c>
      <c r="F16" s="25">
        <v>0</v>
      </c>
      <c r="G16" s="25">
        <v>235</v>
      </c>
      <c r="H16" s="25">
        <v>195</v>
      </c>
      <c r="I16" s="25">
        <v>97</v>
      </c>
      <c r="J16" s="25">
        <v>400</v>
      </c>
      <c r="K16" s="25">
        <v>3</v>
      </c>
      <c r="L16" s="25">
        <v>75</v>
      </c>
      <c r="M16" s="116" t="s">
        <v>34</v>
      </c>
      <c r="N16" s="124" t="s">
        <v>34</v>
      </c>
      <c r="O16" s="149" t="s">
        <v>165</v>
      </c>
      <c r="P16" s="63">
        <v>674</v>
      </c>
      <c r="Q16" s="63">
        <v>670</v>
      </c>
      <c r="R16" s="59" t="s">
        <v>142</v>
      </c>
    </row>
    <row r="17" spans="1:18" ht="51" x14ac:dyDescent="0.25">
      <c r="A17" s="77" t="s">
        <v>108</v>
      </c>
      <c r="B17" s="24" t="s">
        <v>44</v>
      </c>
      <c r="C17" s="25" t="s">
        <v>39</v>
      </c>
      <c r="D17" s="25">
        <v>233</v>
      </c>
      <c r="E17" s="25">
        <v>162</v>
      </c>
      <c r="F17" s="25">
        <v>0</v>
      </c>
      <c r="G17" s="25">
        <v>125</v>
      </c>
      <c r="H17" s="25">
        <v>107</v>
      </c>
      <c r="I17" s="25">
        <v>51</v>
      </c>
      <c r="J17" s="25">
        <v>190</v>
      </c>
      <c r="K17" s="25">
        <v>1</v>
      </c>
      <c r="L17" s="25">
        <v>42</v>
      </c>
      <c r="M17" s="84">
        <v>0</v>
      </c>
      <c r="N17" s="84">
        <v>0</v>
      </c>
      <c r="O17" s="150"/>
      <c r="P17" s="62">
        <v>339</v>
      </c>
      <c r="Q17" s="62">
        <v>339</v>
      </c>
      <c r="R17" s="59"/>
    </row>
    <row r="18" spans="1:18" ht="63.75" x14ac:dyDescent="0.25">
      <c r="A18" s="77" t="s">
        <v>110</v>
      </c>
      <c r="B18" s="24" t="s">
        <v>45</v>
      </c>
      <c r="C18" s="25" t="s">
        <v>124</v>
      </c>
      <c r="D18" s="25">
        <v>8219.6</v>
      </c>
      <c r="E18" s="25">
        <v>7139.4</v>
      </c>
      <c r="F18" s="25">
        <v>0</v>
      </c>
      <c r="G18" s="25">
        <v>5400.1</v>
      </c>
      <c r="H18" s="25">
        <v>4752.2</v>
      </c>
      <c r="I18" s="25">
        <v>2152.5</v>
      </c>
      <c r="J18" s="25">
        <v>8630.5499999999993</v>
      </c>
      <c r="K18" s="25">
        <v>45.9</v>
      </c>
      <c r="L18" s="76">
        <v>1355.1</v>
      </c>
      <c r="M18" s="76">
        <v>0</v>
      </c>
      <c r="N18" s="76">
        <v>0</v>
      </c>
      <c r="O18" s="151"/>
      <c r="P18" s="62">
        <v>14737.9</v>
      </c>
      <c r="Q18" s="62">
        <v>14737.9</v>
      </c>
      <c r="R18" s="59"/>
    </row>
    <row r="19" spans="1:18" x14ac:dyDescent="0.25">
      <c r="A19" s="93" t="s">
        <v>112</v>
      </c>
      <c r="B19" s="154" t="s">
        <v>173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</row>
    <row r="20" spans="1:18" s="34" customFormat="1" ht="38.25" x14ac:dyDescent="0.25">
      <c r="A20" s="93" t="s">
        <v>113</v>
      </c>
      <c r="B20" s="45" t="s">
        <v>166</v>
      </c>
      <c r="C20" s="72" t="s">
        <v>167</v>
      </c>
      <c r="D20" s="93" t="s">
        <v>34</v>
      </c>
      <c r="E20" s="93" t="s">
        <v>34</v>
      </c>
      <c r="F20" s="93" t="s">
        <v>34</v>
      </c>
      <c r="G20" s="93" t="s">
        <v>34</v>
      </c>
      <c r="H20" s="93" t="s">
        <v>34</v>
      </c>
      <c r="I20" s="93" t="s">
        <v>34</v>
      </c>
      <c r="J20" s="93" t="s">
        <v>34</v>
      </c>
      <c r="K20" s="114">
        <v>1</v>
      </c>
      <c r="L20" s="93" t="s">
        <v>34</v>
      </c>
      <c r="M20" s="63">
        <v>1</v>
      </c>
      <c r="N20" s="63">
        <v>1</v>
      </c>
      <c r="O20" s="113"/>
      <c r="P20" s="130"/>
      <c r="Q20" s="130"/>
      <c r="R20" s="130"/>
    </row>
    <row r="21" spans="1:18" s="100" customFormat="1" ht="51" x14ac:dyDescent="0.25">
      <c r="A21" s="93" t="s">
        <v>177</v>
      </c>
      <c r="B21" s="45" t="s">
        <v>176</v>
      </c>
      <c r="C21" s="72" t="s">
        <v>167</v>
      </c>
      <c r="D21" s="93" t="s">
        <v>34</v>
      </c>
      <c r="E21" s="93" t="s">
        <v>34</v>
      </c>
      <c r="F21" s="93" t="s">
        <v>34</v>
      </c>
      <c r="G21" s="93" t="s">
        <v>34</v>
      </c>
      <c r="H21" s="93" t="s">
        <v>34</v>
      </c>
      <c r="I21" s="93" t="s">
        <v>34</v>
      </c>
      <c r="J21" s="93" t="s">
        <v>34</v>
      </c>
      <c r="K21" s="93" t="s">
        <v>34</v>
      </c>
      <c r="L21" s="93" t="s">
        <v>34</v>
      </c>
      <c r="M21" s="63">
        <v>1</v>
      </c>
      <c r="N21" s="63">
        <v>0</v>
      </c>
      <c r="O21" s="113" t="s">
        <v>178</v>
      </c>
      <c r="P21" s="130"/>
      <c r="Q21" s="130"/>
      <c r="R21" s="130"/>
    </row>
    <row r="22" spans="1:18" s="100" customFormat="1" x14ac:dyDescent="0.25">
      <c r="A22" s="107"/>
      <c r="B22" s="117"/>
      <c r="C22" s="118"/>
      <c r="D22" s="119"/>
      <c r="E22" s="119"/>
      <c r="F22" s="119"/>
      <c r="G22" s="119"/>
      <c r="H22" s="119"/>
      <c r="I22" s="119"/>
      <c r="J22" s="119"/>
      <c r="K22" s="120"/>
      <c r="L22" s="119"/>
      <c r="M22" s="123"/>
      <c r="N22" s="123"/>
      <c r="O22" s="121"/>
      <c r="P22" s="122"/>
      <c r="Q22" s="122"/>
      <c r="R22" s="122"/>
    </row>
    <row r="23" spans="1:18" s="34" customFormat="1" x14ac:dyDescent="0.25">
      <c r="A23" s="98"/>
      <c r="B23" s="85"/>
      <c r="M23" s="101"/>
      <c r="N23" s="101"/>
      <c r="P23" s="58"/>
      <c r="Q23" s="58"/>
      <c r="R23" s="58"/>
    </row>
    <row r="24" spans="1:18" x14ac:dyDescent="0.25">
      <c r="A24" s="99" t="s">
        <v>9</v>
      </c>
    </row>
    <row r="25" spans="1:18" x14ac:dyDescent="0.25">
      <c r="A25" s="99" t="s">
        <v>10</v>
      </c>
    </row>
  </sheetData>
  <mergeCells count="19">
    <mergeCell ref="I5:J5"/>
    <mergeCell ref="K5:L5"/>
    <mergeCell ref="P5:Q5"/>
    <mergeCell ref="M5:N5"/>
    <mergeCell ref="O16:O18"/>
    <mergeCell ref="O5:O6"/>
    <mergeCell ref="B19:R19"/>
    <mergeCell ref="A1:R1"/>
    <mergeCell ref="B10:R10"/>
    <mergeCell ref="B15:R15"/>
    <mergeCell ref="A2:R2"/>
    <mergeCell ref="A3:R3"/>
    <mergeCell ref="B8:R8"/>
    <mergeCell ref="A4:A6"/>
    <mergeCell ref="B4:B6"/>
    <mergeCell ref="C4:C6"/>
    <mergeCell ref="D4:R4"/>
    <mergeCell ref="E5:F5"/>
    <mergeCell ref="G5:H5"/>
  </mergeCells>
  <pageMargins left="0.23622047244094491" right="0.23622047244094491" top="0.82291666666666663" bottom="0.74803149606299213" header="0.31496062992125984" footer="0.31496062992125984"/>
  <pageSetup paperSize="9" orientation="landscape" r:id="rId1"/>
  <headerFooter differentFirst="1">
    <oddHeader>&amp;C
&amp;"Times New Roman,обычный"&amp;P&amp;R&amp;"Times New Roman,обычный"&amp;12Приложение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30" zoomScaleNormal="100" workbookViewId="0">
      <selection activeCell="K32" sqref="K32"/>
    </sheetView>
  </sheetViews>
  <sheetFormatPr defaultRowHeight="15" x14ac:dyDescent="0.25"/>
  <cols>
    <col min="1" max="1" width="5" customWidth="1"/>
    <col min="2" max="2" width="20" customWidth="1"/>
    <col min="3" max="3" width="11.140625" customWidth="1"/>
    <col min="4" max="4" width="14.28515625" customWidth="1"/>
    <col min="5" max="5" width="4.28515625" customWidth="1"/>
    <col min="6" max="6" width="6.5703125" customWidth="1"/>
    <col min="7" max="10" width="4.85546875" customWidth="1"/>
    <col min="11" max="11" width="6.7109375" customWidth="1"/>
    <col min="12" max="13" width="4.85546875" customWidth="1"/>
    <col min="14" max="14" width="7.42578125" customWidth="1"/>
    <col min="15" max="15" width="4.85546875" style="58" customWidth="1"/>
    <col min="16" max="16" width="7.85546875" style="58" customWidth="1"/>
    <col min="17" max="17" width="7.85546875" style="101" customWidth="1"/>
    <col min="18" max="18" width="6.5703125" style="101" customWidth="1"/>
    <col min="19" max="19" width="6" style="101" customWidth="1"/>
    <col min="20" max="20" width="5.28515625" style="58" customWidth="1"/>
  </cols>
  <sheetData>
    <row r="1" spans="1:20" ht="42.75" customHeight="1" x14ac:dyDescent="0.25">
      <c r="A1" s="190" t="s">
        <v>129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ht="33.75" customHeight="1" x14ac:dyDescent="0.25">
      <c r="A2" s="191" t="s">
        <v>182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</row>
    <row r="3" spans="1:20" ht="16.5" x14ac:dyDescent="0.25">
      <c r="A3" s="192" t="s">
        <v>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</row>
    <row r="4" spans="1:20" ht="15.75" customHeight="1" x14ac:dyDescent="0.25">
      <c r="A4" s="196" t="s">
        <v>11</v>
      </c>
      <c r="B4" s="196" t="s">
        <v>12</v>
      </c>
      <c r="C4" s="196" t="s">
        <v>13</v>
      </c>
      <c r="D4" s="175" t="s">
        <v>14</v>
      </c>
      <c r="E4" s="175" t="s">
        <v>46</v>
      </c>
      <c r="F4" s="171" t="s">
        <v>15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</row>
    <row r="5" spans="1:20" ht="16.5" customHeight="1" x14ac:dyDescent="0.25">
      <c r="A5" s="196"/>
      <c r="B5" s="196"/>
      <c r="C5" s="196"/>
      <c r="D5" s="176"/>
      <c r="E5" s="176"/>
      <c r="F5" s="196" t="s">
        <v>47</v>
      </c>
      <c r="G5" s="196"/>
      <c r="H5" s="196" t="s">
        <v>16</v>
      </c>
      <c r="I5" s="178" t="s">
        <v>130</v>
      </c>
      <c r="J5" s="179"/>
      <c r="K5" s="196" t="s">
        <v>17</v>
      </c>
      <c r="L5" s="178" t="s">
        <v>132</v>
      </c>
      <c r="M5" s="179"/>
      <c r="N5" s="171" t="s">
        <v>17</v>
      </c>
      <c r="O5" s="174" t="s">
        <v>141</v>
      </c>
      <c r="P5" s="174"/>
      <c r="Q5" s="168" t="s">
        <v>17</v>
      </c>
      <c r="R5" s="182" t="s">
        <v>180</v>
      </c>
      <c r="S5" s="183"/>
      <c r="T5" s="174" t="s">
        <v>17</v>
      </c>
    </row>
    <row r="6" spans="1:20" ht="15.75" customHeight="1" x14ac:dyDescent="0.25">
      <c r="A6" s="196"/>
      <c r="B6" s="196"/>
      <c r="C6" s="196"/>
      <c r="D6" s="176"/>
      <c r="E6" s="176"/>
      <c r="F6" s="196"/>
      <c r="G6" s="196"/>
      <c r="H6" s="196"/>
      <c r="I6" s="180"/>
      <c r="J6" s="181"/>
      <c r="K6" s="196"/>
      <c r="L6" s="180"/>
      <c r="M6" s="181"/>
      <c r="N6" s="171"/>
      <c r="O6" s="174"/>
      <c r="P6" s="174"/>
      <c r="Q6" s="169"/>
      <c r="R6" s="184"/>
      <c r="S6" s="185"/>
      <c r="T6" s="174"/>
    </row>
    <row r="7" spans="1:20" ht="18.75" customHeight="1" x14ac:dyDescent="0.25">
      <c r="A7" s="196"/>
      <c r="B7" s="196"/>
      <c r="C7" s="196"/>
      <c r="D7" s="177"/>
      <c r="E7" s="177"/>
      <c r="F7" s="77" t="s">
        <v>7</v>
      </c>
      <c r="G7" s="77" t="s">
        <v>6</v>
      </c>
      <c r="H7" s="196"/>
      <c r="I7" s="77" t="s">
        <v>7</v>
      </c>
      <c r="J7" s="77" t="s">
        <v>6</v>
      </c>
      <c r="K7" s="196"/>
      <c r="L7" s="77" t="s">
        <v>7</v>
      </c>
      <c r="M7" s="77" t="s">
        <v>6</v>
      </c>
      <c r="N7" s="171"/>
      <c r="O7" s="79" t="s">
        <v>7</v>
      </c>
      <c r="P7" s="79" t="s">
        <v>6</v>
      </c>
      <c r="Q7" s="170"/>
      <c r="R7" s="84" t="s">
        <v>7</v>
      </c>
      <c r="S7" s="84" t="s">
        <v>6</v>
      </c>
      <c r="T7" s="174"/>
    </row>
    <row r="8" spans="1:20" x14ac:dyDescent="0.25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  <c r="O8" s="77">
        <v>15</v>
      </c>
      <c r="P8" s="77">
        <v>16</v>
      </c>
      <c r="Q8" s="83">
        <v>17</v>
      </c>
      <c r="R8" s="83">
        <v>18</v>
      </c>
      <c r="S8" s="83">
        <v>19</v>
      </c>
      <c r="T8" s="83">
        <v>20</v>
      </c>
    </row>
    <row r="9" spans="1:20" s="88" customFormat="1" ht="92.25" customHeight="1" x14ac:dyDescent="0.25">
      <c r="A9" s="80">
        <v>2</v>
      </c>
      <c r="B9" s="193" t="s">
        <v>183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5"/>
    </row>
    <row r="10" spans="1:20" s="5" customFormat="1" ht="209.25" customHeight="1" x14ac:dyDescent="0.25">
      <c r="A10" s="90" t="s">
        <v>18</v>
      </c>
      <c r="B10" s="45" t="s">
        <v>48</v>
      </c>
      <c r="C10" s="45" t="s">
        <v>49</v>
      </c>
      <c r="D10" s="45" t="s">
        <v>216</v>
      </c>
      <c r="E10" s="45"/>
      <c r="F10" s="77" t="s">
        <v>34</v>
      </c>
      <c r="G10" s="77" t="s">
        <v>34</v>
      </c>
      <c r="H10" s="77">
        <v>100</v>
      </c>
      <c r="I10" s="77" t="s">
        <v>34</v>
      </c>
      <c r="J10" s="77" t="s">
        <v>34</v>
      </c>
      <c r="K10" s="77">
        <v>100</v>
      </c>
      <c r="L10" s="77" t="s">
        <v>34</v>
      </c>
      <c r="M10" s="77" t="s">
        <v>34</v>
      </c>
      <c r="N10" s="78">
        <v>100</v>
      </c>
      <c r="O10" s="79">
        <v>46</v>
      </c>
      <c r="P10" s="79">
        <v>46</v>
      </c>
      <c r="Q10" s="79">
        <v>100</v>
      </c>
      <c r="R10" s="84">
        <v>46</v>
      </c>
      <c r="S10" s="84">
        <v>46</v>
      </c>
      <c r="T10" s="93">
        <v>100</v>
      </c>
    </row>
    <row r="11" spans="1:20" s="5" customFormat="1" ht="153" x14ac:dyDescent="0.25">
      <c r="A11" s="90" t="s">
        <v>116</v>
      </c>
      <c r="B11" s="45" t="s">
        <v>50</v>
      </c>
      <c r="C11" s="45" t="s">
        <v>51</v>
      </c>
      <c r="D11" s="45" t="s">
        <v>217</v>
      </c>
      <c r="E11" s="45"/>
      <c r="F11" s="77" t="s">
        <v>34</v>
      </c>
      <c r="G11" s="77" t="s">
        <v>34</v>
      </c>
      <c r="H11" s="77">
        <v>100</v>
      </c>
      <c r="I11" s="77" t="s">
        <v>34</v>
      </c>
      <c r="J11" s="77" t="s">
        <v>34</v>
      </c>
      <c r="K11" s="77">
        <v>100</v>
      </c>
      <c r="L11" s="77" t="s">
        <v>34</v>
      </c>
      <c r="M11" s="77" t="s">
        <v>34</v>
      </c>
      <c r="N11" s="78">
        <v>100</v>
      </c>
      <c r="O11" s="79">
        <v>40</v>
      </c>
      <c r="P11" s="79">
        <v>40</v>
      </c>
      <c r="Q11" s="84">
        <v>100</v>
      </c>
      <c r="R11" s="84">
        <v>36</v>
      </c>
      <c r="S11" s="84">
        <v>36</v>
      </c>
      <c r="T11" s="79">
        <v>100</v>
      </c>
    </row>
    <row r="12" spans="1:20" s="5" customFormat="1" ht="165.75" x14ac:dyDescent="0.25">
      <c r="A12" s="90" t="s">
        <v>117</v>
      </c>
      <c r="B12" s="45" t="s">
        <v>52</v>
      </c>
      <c r="C12" s="45" t="s">
        <v>62</v>
      </c>
      <c r="D12" s="45" t="s">
        <v>218</v>
      </c>
      <c r="E12" s="45"/>
      <c r="F12" s="77" t="s">
        <v>34</v>
      </c>
      <c r="G12" s="77" t="s">
        <v>34</v>
      </c>
      <c r="H12" s="77">
        <v>100</v>
      </c>
      <c r="I12" s="77" t="s">
        <v>34</v>
      </c>
      <c r="J12" s="77" t="s">
        <v>34</v>
      </c>
      <c r="K12" s="77">
        <v>100</v>
      </c>
      <c r="L12" s="77" t="s">
        <v>34</v>
      </c>
      <c r="M12" s="77" t="s">
        <v>34</v>
      </c>
      <c r="N12" s="78">
        <v>100</v>
      </c>
      <c r="O12" s="79">
        <v>40</v>
      </c>
      <c r="P12" s="79">
        <v>40</v>
      </c>
      <c r="Q12" s="84">
        <v>100</v>
      </c>
      <c r="R12" s="84">
        <v>36</v>
      </c>
      <c r="S12" s="84">
        <v>36</v>
      </c>
      <c r="T12" s="84">
        <v>100</v>
      </c>
    </row>
    <row r="13" spans="1:20" s="5" customFormat="1" ht="293.25" x14ac:dyDescent="0.25">
      <c r="A13" s="90" t="s">
        <v>118</v>
      </c>
      <c r="B13" s="45" t="s">
        <v>53</v>
      </c>
      <c r="C13" s="45" t="s">
        <v>61</v>
      </c>
      <c r="D13" s="45" t="s">
        <v>219</v>
      </c>
      <c r="E13" s="45"/>
      <c r="F13" s="77" t="s">
        <v>34</v>
      </c>
      <c r="G13" s="77" t="s">
        <v>34</v>
      </c>
      <c r="H13" s="77">
        <v>100</v>
      </c>
      <c r="I13" s="77" t="s">
        <v>34</v>
      </c>
      <c r="J13" s="77" t="s">
        <v>34</v>
      </c>
      <c r="K13" s="77">
        <v>100</v>
      </c>
      <c r="L13" s="77" t="s">
        <v>34</v>
      </c>
      <c r="M13" s="77" t="s">
        <v>34</v>
      </c>
      <c r="N13" s="78">
        <v>100</v>
      </c>
      <c r="O13" s="79">
        <v>40</v>
      </c>
      <c r="P13" s="79">
        <v>40</v>
      </c>
      <c r="Q13" s="84">
        <v>100</v>
      </c>
      <c r="R13" s="84">
        <v>36</v>
      </c>
      <c r="S13" s="84">
        <v>36</v>
      </c>
      <c r="T13" s="84">
        <v>100</v>
      </c>
    </row>
    <row r="14" spans="1:20" s="5" customFormat="1" ht="165.75" x14ac:dyDescent="0.25">
      <c r="A14" s="90" t="s">
        <v>119</v>
      </c>
      <c r="B14" s="45" t="s">
        <v>54</v>
      </c>
      <c r="C14" s="45" t="s">
        <v>55</v>
      </c>
      <c r="D14" s="45" t="s">
        <v>220</v>
      </c>
      <c r="E14" s="45"/>
      <c r="F14" s="77" t="s">
        <v>34</v>
      </c>
      <c r="G14" s="77" t="s">
        <v>34</v>
      </c>
      <c r="H14" s="77">
        <v>100</v>
      </c>
      <c r="I14" s="77" t="s">
        <v>34</v>
      </c>
      <c r="J14" s="77" t="s">
        <v>34</v>
      </c>
      <c r="K14" s="77">
        <v>100</v>
      </c>
      <c r="L14" s="77" t="s">
        <v>34</v>
      </c>
      <c r="M14" s="77" t="s">
        <v>34</v>
      </c>
      <c r="N14" s="78">
        <v>100</v>
      </c>
      <c r="O14" s="79">
        <v>40</v>
      </c>
      <c r="P14" s="79">
        <v>40</v>
      </c>
      <c r="Q14" s="84">
        <v>100</v>
      </c>
      <c r="R14" s="84">
        <v>36</v>
      </c>
      <c r="S14" s="84">
        <v>36</v>
      </c>
      <c r="T14" s="84">
        <v>100</v>
      </c>
    </row>
    <row r="15" spans="1:20" s="5" customFormat="1" ht="280.5" x14ac:dyDescent="0.25">
      <c r="A15" s="90" t="s">
        <v>120</v>
      </c>
      <c r="B15" s="45" t="s">
        <v>56</v>
      </c>
      <c r="C15" s="45" t="s">
        <v>55</v>
      </c>
      <c r="D15" s="45" t="s">
        <v>221</v>
      </c>
      <c r="E15" s="45"/>
      <c r="F15" s="77" t="s">
        <v>34</v>
      </c>
      <c r="G15" s="77" t="s">
        <v>34</v>
      </c>
      <c r="H15" s="77">
        <v>100</v>
      </c>
      <c r="I15" s="77" t="s">
        <v>34</v>
      </c>
      <c r="J15" s="77" t="s">
        <v>34</v>
      </c>
      <c r="K15" s="77">
        <v>100</v>
      </c>
      <c r="L15" s="77" t="s">
        <v>34</v>
      </c>
      <c r="M15" s="77" t="s">
        <v>34</v>
      </c>
      <c r="N15" s="78">
        <v>100</v>
      </c>
      <c r="O15" s="79">
        <v>40</v>
      </c>
      <c r="P15" s="79">
        <v>40</v>
      </c>
      <c r="Q15" s="84">
        <v>100</v>
      </c>
      <c r="R15" s="84">
        <v>1</v>
      </c>
      <c r="S15" s="84">
        <v>1</v>
      </c>
      <c r="T15" s="79">
        <v>100</v>
      </c>
    </row>
    <row r="16" spans="1:20" s="5" customFormat="1" ht="165.75" x14ac:dyDescent="0.25">
      <c r="A16" s="90" t="s">
        <v>121</v>
      </c>
      <c r="B16" s="45" t="s">
        <v>57</v>
      </c>
      <c r="C16" s="45" t="s">
        <v>58</v>
      </c>
      <c r="D16" s="45" t="s">
        <v>222</v>
      </c>
      <c r="E16" s="45"/>
      <c r="F16" s="77" t="s">
        <v>34</v>
      </c>
      <c r="G16" s="77" t="s">
        <v>34</v>
      </c>
      <c r="H16" s="77">
        <v>100</v>
      </c>
      <c r="I16" s="77" t="s">
        <v>34</v>
      </c>
      <c r="J16" s="77" t="s">
        <v>34</v>
      </c>
      <c r="K16" s="77">
        <v>100</v>
      </c>
      <c r="L16" s="77" t="s">
        <v>34</v>
      </c>
      <c r="M16" s="77" t="s">
        <v>34</v>
      </c>
      <c r="N16" s="78">
        <v>100</v>
      </c>
      <c r="O16" s="79">
        <v>40</v>
      </c>
      <c r="P16" s="79">
        <v>36</v>
      </c>
      <c r="Q16" s="84">
        <v>90</v>
      </c>
      <c r="R16" s="84">
        <v>36</v>
      </c>
      <c r="S16" s="84">
        <v>36</v>
      </c>
      <c r="T16" s="79">
        <v>100</v>
      </c>
    </row>
    <row r="17" spans="1:20" s="5" customFormat="1" ht="178.5" x14ac:dyDescent="0.25">
      <c r="A17" s="90" t="s">
        <v>122</v>
      </c>
      <c r="B17" s="45" t="s">
        <v>59</v>
      </c>
      <c r="C17" s="45" t="s">
        <v>60</v>
      </c>
      <c r="D17" s="45" t="s">
        <v>32</v>
      </c>
      <c r="E17" s="45"/>
      <c r="F17" s="77" t="s">
        <v>34</v>
      </c>
      <c r="G17" s="77" t="s">
        <v>34</v>
      </c>
      <c r="H17" s="77">
        <v>100</v>
      </c>
      <c r="I17" s="77" t="s">
        <v>34</v>
      </c>
      <c r="J17" s="77" t="s">
        <v>34</v>
      </c>
      <c r="K17" s="77">
        <v>100</v>
      </c>
      <c r="L17" s="77" t="s">
        <v>34</v>
      </c>
      <c r="M17" s="77" t="s">
        <v>34</v>
      </c>
      <c r="N17" s="78">
        <v>100</v>
      </c>
      <c r="O17" s="79">
        <v>40</v>
      </c>
      <c r="P17" s="79">
        <v>36</v>
      </c>
      <c r="Q17" s="84">
        <v>90</v>
      </c>
      <c r="R17" s="84">
        <v>36</v>
      </c>
      <c r="S17" s="84">
        <v>36</v>
      </c>
      <c r="T17" s="84">
        <v>100</v>
      </c>
    </row>
    <row r="18" spans="1:20" s="5" customFormat="1" ht="75.75" customHeight="1" x14ac:dyDescent="0.25">
      <c r="A18" s="90" t="s">
        <v>131</v>
      </c>
      <c r="B18" s="193" t="s">
        <v>215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5"/>
    </row>
    <row r="19" spans="1:20" s="6" customFormat="1" ht="76.5" x14ac:dyDescent="0.25">
      <c r="A19" s="93" t="s">
        <v>91</v>
      </c>
      <c r="B19" s="53" t="s">
        <v>92</v>
      </c>
      <c r="C19" s="54" t="s">
        <v>70</v>
      </c>
      <c r="D19" s="61" t="s">
        <v>155</v>
      </c>
      <c r="E19" s="91" t="s">
        <v>159</v>
      </c>
      <c r="F19" s="103" t="s">
        <v>34</v>
      </c>
      <c r="G19" s="103" t="s">
        <v>34</v>
      </c>
      <c r="H19" s="103" t="s">
        <v>34</v>
      </c>
      <c r="I19" s="103" t="s">
        <v>34</v>
      </c>
      <c r="J19" s="103" t="s">
        <v>34</v>
      </c>
      <c r="K19" s="103" t="s">
        <v>34</v>
      </c>
      <c r="L19" s="103" t="s">
        <v>34</v>
      </c>
      <c r="M19" s="103" t="s">
        <v>34</v>
      </c>
      <c r="N19" s="96">
        <v>50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</row>
    <row r="20" spans="1:20" s="6" customFormat="1" ht="89.25" x14ac:dyDescent="0.25">
      <c r="A20" s="93" t="s">
        <v>93</v>
      </c>
      <c r="B20" s="45" t="s">
        <v>68</v>
      </c>
      <c r="C20" s="54" t="s">
        <v>64</v>
      </c>
      <c r="D20" s="61" t="s">
        <v>156</v>
      </c>
      <c r="E20" s="91" t="s">
        <v>159</v>
      </c>
      <c r="F20" s="103" t="s">
        <v>34</v>
      </c>
      <c r="G20" s="103" t="s">
        <v>34</v>
      </c>
      <c r="H20" s="103" t="s">
        <v>34</v>
      </c>
      <c r="I20" s="103" t="s">
        <v>34</v>
      </c>
      <c r="J20" s="103" t="s">
        <v>34</v>
      </c>
      <c r="K20" s="103">
        <v>0</v>
      </c>
      <c r="L20" s="103" t="s">
        <v>34</v>
      </c>
      <c r="M20" s="103" t="s">
        <v>34</v>
      </c>
      <c r="N20" s="96">
        <v>0</v>
      </c>
      <c r="O20" s="63">
        <v>1</v>
      </c>
      <c r="P20" s="63">
        <v>1</v>
      </c>
      <c r="Q20" s="63">
        <v>100</v>
      </c>
      <c r="R20" s="63">
        <v>2</v>
      </c>
      <c r="S20" s="63">
        <v>0</v>
      </c>
      <c r="T20" s="63">
        <v>0</v>
      </c>
    </row>
    <row r="21" spans="1:20" s="6" customFormat="1" ht="102" x14ac:dyDescent="0.25">
      <c r="A21" s="93" t="s">
        <v>94</v>
      </c>
      <c r="B21" s="55" t="s">
        <v>63</v>
      </c>
      <c r="C21" s="54" t="s">
        <v>64</v>
      </c>
      <c r="D21" s="61" t="s">
        <v>157</v>
      </c>
      <c r="E21" s="91" t="s">
        <v>160</v>
      </c>
      <c r="F21" s="103" t="s">
        <v>34</v>
      </c>
      <c r="G21" s="103" t="s">
        <v>34</v>
      </c>
      <c r="H21" s="103" t="s">
        <v>34</v>
      </c>
      <c r="I21" s="103" t="s">
        <v>34</v>
      </c>
      <c r="J21" s="103" t="s">
        <v>34</v>
      </c>
      <c r="K21" s="103">
        <v>100</v>
      </c>
      <c r="L21" s="103" t="s">
        <v>34</v>
      </c>
      <c r="M21" s="103" t="s">
        <v>34</v>
      </c>
      <c r="N21" s="96">
        <v>100</v>
      </c>
      <c r="O21" s="63">
        <v>37</v>
      </c>
      <c r="P21" s="63">
        <v>37</v>
      </c>
      <c r="Q21" s="63">
        <v>100</v>
      </c>
      <c r="R21" s="63">
        <v>10</v>
      </c>
      <c r="S21" s="63">
        <v>21</v>
      </c>
      <c r="T21" s="63">
        <v>210</v>
      </c>
    </row>
    <row r="22" spans="1:20" s="6" customFormat="1" ht="127.5" x14ac:dyDescent="0.25">
      <c r="A22" s="93" t="s">
        <v>95</v>
      </c>
      <c r="B22" s="54" t="s">
        <v>96</v>
      </c>
      <c r="C22" s="54" t="s">
        <v>70</v>
      </c>
      <c r="D22" s="61" t="s">
        <v>158</v>
      </c>
      <c r="E22" s="91" t="s">
        <v>159</v>
      </c>
      <c r="F22" s="103" t="s">
        <v>34</v>
      </c>
      <c r="G22" s="103" t="s">
        <v>34</v>
      </c>
      <c r="H22" s="103" t="s">
        <v>34</v>
      </c>
      <c r="I22" s="103" t="s">
        <v>34</v>
      </c>
      <c r="J22" s="103" t="s">
        <v>34</v>
      </c>
      <c r="K22" s="103" t="s">
        <v>34</v>
      </c>
      <c r="L22" s="103" t="s">
        <v>34</v>
      </c>
      <c r="M22" s="103" t="s">
        <v>34</v>
      </c>
      <c r="N22" s="96">
        <v>0</v>
      </c>
      <c r="O22" s="63">
        <v>0</v>
      </c>
      <c r="P22" s="63">
        <v>0</v>
      </c>
      <c r="Q22" s="63">
        <v>0</v>
      </c>
      <c r="R22" s="63">
        <v>1</v>
      </c>
      <c r="S22" s="63">
        <v>0</v>
      </c>
      <c r="T22" s="63">
        <v>0</v>
      </c>
    </row>
    <row r="23" spans="1:20" s="100" customFormat="1" ht="89.25" x14ac:dyDescent="0.25">
      <c r="A23" s="127" t="s">
        <v>226</v>
      </c>
      <c r="B23" s="128" t="s">
        <v>206</v>
      </c>
      <c r="C23" s="129" t="s">
        <v>199</v>
      </c>
      <c r="D23" s="24" t="s">
        <v>200</v>
      </c>
      <c r="E23" s="103" t="s">
        <v>39</v>
      </c>
      <c r="F23" s="63" t="s">
        <v>34</v>
      </c>
      <c r="G23" s="63" t="s">
        <v>164</v>
      </c>
      <c r="H23" s="63" t="s">
        <v>164</v>
      </c>
      <c r="I23" s="63" t="s">
        <v>164</v>
      </c>
      <c r="J23" s="63" t="s">
        <v>164</v>
      </c>
      <c r="K23" s="63" t="s">
        <v>164</v>
      </c>
      <c r="L23" s="63" t="s">
        <v>164</v>
      </c>
      <c r="M23" s="63" t="s">
        <v>164</v>
      </c>
      <c r="N23" s="93" t="s">
        <v>34</v>
      </c>
      <c r="O23" s="63" t="s">
        <v>34</v>
      </c>
      <c r="P23" s="63" t="s">
        <v>34</v>
      </c>
      <c r="Q23" s="63" t="s">
        <v>34</v>
      </c>
      <c r="R23" s="63">
        <v>0</v>
      </c>
      <c r="S23" s="63">
        <v>112</v>
      </c>
      <c r="T23" s="63">
        <v>100</v>
      </c>
    </row>
    <row r="24" spans="1:20" s="5" customFormat="1" ht="69.75" customHeight="1" x14ac:dyDescent="0.25">
      <c r="A24" s="92"/>
      <c r="B24" s="193" t="s">
        <v>99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5"/>
    </row>
    <row r="25" spans="1:20" s="5" customFormat="1" ht="240" customHeight="1" x14ac:dyDescent="0.25">
      <c r="A25" s="97" t="s">
        <v>106</v>
      </c>
      <c r="B25" s="82" t="s">
        <v>107</v>
      </c>
      <c r="C25" s="81" t="s">
        <v>125</v>
      </c>
      <c r="D25" s="137" t="s">
        <v>161</v>
      </c>
      <c r="E25" s="138" t="s">
        <v>126</v>
      </c>
      <c r="F25" s="138">
        <v>162</v>
      </c>
      <c r="G25" s="138">
        <v>0</v>
      </c>
      <c r="H25" s="139">
        <v>0</v>
      </c>
      <c r="I25" s="138">
        <v>125</v>
      </c>
      <c r="J25" s="138">
        <v>107</v>
      </c>
      <c r="K25" s="139">
        <v>85.6</v>
      </c>
      <c r="L25" s="138">
        <v>51</v>
      </c>
      <c r="M25" s="138">
        <v>190</v>
      </c>
      <c r="N25" s="140">
        <v>372.54901960784315</v>
      </c>
      <c r="O25" s="141">
        <v>1</v>
      </c>
      <c r="P25" s="141">
        <v>1</v>
      </c>
      <c r="Q25" s="141">
        <v>100</v>
      </c>
      <c r="R25" s="141">
        <v>0</v>
      </c>
      <c r="S25" s="141">
        <v>0</v>
      </c>
      <c r="T25" s="139">
        <v>0</v>
      </c>
    </row>
    <row r="26" spans="1:20" s="5" customFormat="1" ht="132.75" customHeight="1" x14ac:dyDescent="0.25">
      <c r="A26" s="127" t="s">
        <v>108</v>
      </c>
      <c r="B26" s="102" t="s">
        <v>109</v>
      </c>
      <c r="C26" s="61" t="s">
        <v>127</v>
      </c>
      <c r="D26" s="35" t="s">
        <v>162</v>
      </c>
      <c r="E26" s="103" t="s">
        <v>123</v>
      </c>
      <c r="F26" s="103">
        <v>339</v>
      </c>
      <c r="G26" s="103">
        <v>0</v>
      </c>
      <c r="H26" s="86">
        <v>0</v>
      </c>
      <c r="I26" s="103">
        <v>235</v>
      </c>
      <c r="J26" s="103">
        <v>195</v>
      </c>
      <c r="K26" s="86">
        <v>82.978723404255319</v>
      </c>
      <c r="L26" s="103">
        <v>97</v>
      </c>
      <c r="M26" s="103">
        <v>400</v>
      </c>
      <c r="N26" s="86">
        <v>412.37113402061851</v>
      </c>
      <c r="O26" s="87">
        <v>3</v>
      </c>
      <c r="P26" s="87">
        <v>3</v>
      </c>
      <c r="Q26" s="87" t="s">
        <v>181</v>
      </c>
      <c r="R26" s="87" t="s">
        <v>40</v>
      </c>
      <c r="S26" s="87" t="s">
        <v>40</v>
      </c>
      <c r="T26" s="86">
        <v>0</v>
      </c>
    </row>
    <row r="27" spans="1:20" s="5" customFormat="1" ht="84.75" customHeight="1" x14ac:dyDescent="0.25">
      <c r="A27" s="90" t="s">
        <v>110</v>
      </c>
      <c r="B27" s="102" t="s">
        <v>111</v>
      </c>
      <c r="C27" s="61" t="s">
        <v>128</v>
      </c>
      <c r="D27" s="35" t="s">
        <v>163</v>
      </c>
      <c r="E27" s="103" t="s">
        <v>39</v>
      </c>
      <c r="F27" s="103">
        <v>20</v>
      </c>
      <c r="G27" s="103">
        <v>20</v>
      </c>
      <c r="H27" s="103">
        <v>100</v>
      </c>
      <c r="I27" s="103">
        <v>0</v>
      </c>
      <c r="J27" s="103">
        <v>0</v>
      </c>
      <c r="K27" s="103">
        <v>0</v>
      </c>
      <c r="L27" s="103">
        <v>3</v>
      </c>
      <c r="M27" s="103">
        <v>3</v>
      </c>
      <c r="N27" s="96">
        <v>100</v>
      </c>
      <c r="O27" s="103">
        <v>36</v>
      </c>
      <c r="P27" s="103">
        <v>5</v>
      </c>
      <c r="Q27" s="103">
        <v>13.89</v>
      </c>
      <c r="R27" s="103">
        <v>0</v>
      </c>
      <c r="S27" s="103">
        <v>24</v>
      </c>
      <c r="T27" s="103">
        <v>240</v>
      </c>
    </row>
    <row r="28" spans="1:20" s="5" customFormat="1" ht="22.5" customHeight="1" x14ac:dyDescent="0.25">
      <c r="A28" s="90" t="s">
        <v>112</v>
      </c>
      <c r="B28" s="160" t="s">
        <v>154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89"/>
    </row>
    <row r="29" spans="1:20" s="5" customFormat="1" ht="63.75" customHeight="1" x14ac:dyDescent="0.25">
      <c r="A29" s="188" t="s">
        <v>113</v>
      </c>
      <c r="B29" s="187" t="s">
        <v>223</v>
      </c>
      <c r="C29" s="186" t="s">
        <v>125</v>
      </c>
      <c r="D29" s="168" t="s">
        <v>224</v>
      </c>
      <c r="E29" s="114" t="s">
        <v>39</v>
      </c>
      <c r="F29" s="94" t="s">
        <v>34</v>
      </c>
      <c r="G29" s="94" t="s">
        <v>164</v>
      </c>
      <c r="H29" s="94" t="s">
        <v>164</v>
      </c>
      <c r="I29" s="94" t="s">
        <v>164</v>
      </c>
      <c r="J29" s="94" t="s">
        <v>164</v>
      </c>
      <c r="K29" s="94" t="s">
        <v>164</v>
      </c>
      <c r="L29" s="94" t="s">
        <v>164</v>
      </c>
      <c r="M29" s="94" t="s">
        <v>164</v>
      </c>
      <c r="N29" s="93">
        <v>0</v>
      </c>
      <c r="O29" s="63">
        <v>41</v>
      </c>
      <c r="P29" s="63">
        <v>41</v>
      </c>
      <c r="Q29" s="63">
        <v>100</v>
      </c>
      <c r="R29" s="63" t="s">
        <v>34</v>
      </c>
      <c r="S29" s="63" t="s">
        <v>34</v>
      </c>
      <c r="T29" s="63" t="s">
        <v>34</v>
      </c>
    </row>
    <row r="30" spans="1:20" ht="21" customHeight="1" x14ac:dyDescent="0.25">
      <c r="A30" s="188"/>
      <c r="B30" s="187"/>
      <c r="C30" s="186"/>
      <c r="D30" s="169"/>
      <c r="E30" s="103" t="s">
        <v>39</v>
      </c>
      <c r="F30" s="94" t="s">
        <v>34</v>
      </c>
      <c r="G30" s="94" t="s">
        <v>164</v>
      </c>
      <c r="H30" s="94" t="s">
        <v>164</v>
      </c>
      <c r="I30" s="94" t="s">
        <v>164</v>
      </c>
      <c r="J30" s="94" t="s">
        <v>164</v>
      </c>
      <c r="K30" s="94" t="s">
        <v>164</v>
      </c>
      <c r="L30" s="94" t="s">
        <v>164</v>
      </c>
      <c r="M30" s="94" t="s">
        <v>164</v>
      </c>
      <c r="N30" s="93" t="s">
        <v>34</v>
      </c>
      <c r="O30" s="94" t="s">
        <v>34</v>
      </c>
      <c r="P30" s="63">
        <v>72</v>
      </c>
      <c r="Q30" s="63" t="s">
        <v>34</v>
      </c>
      <c r="R30" s="63" t="s">
        <v>34</v>
      </c>
      <c r="S30" s="63" t="s">
        <v>34</v>
      </c>
      <c r="T30" s="63" t="s">
        <v>34</v>
      </c>
    </row>
    <row r="31" spans="1:20" s="100" customFormat="1" ht="30.75" customHeight="1" x14ac:dyDescent="0.25">
      <c r="A31" s="188"/>
      <c r="B31" s="187"/>
      <c r="C31" s="186"/>
      <c r="D31" s="170"/>
      <c r="E31" s="103" t="s">
        <v>124</v>
      </c>
      <c r="F31" s="94" t="s">
        <v>34</v>
      </c>
      <c r="G31" s="94" t="s">
        <v>164</v>
      </c>
      <c r="H31" s="94" t="s">
        <v>164</v>
      </c>
      <c r="I31" s="94" t="s">
        <v>164</v>
      </c>
      <c r="J31" s="94" t="s">
        <v>164</v>
      </c>
      <c r="K31" s="94" t="s">
        <v>164</v>
      </c>
      <c r="L31" s="94" t="s">
        <v>164</v>
      </c>
      <c r="M31" s="94" t="s">
        <v>164</v>
      </c>
      <c r="N31" s="93" t="s">
        <v>34</v>
      </c>
      <c r="O31" s="94" t="s">
        <v>34</v>
      </c>
      <c r="P31" s="63">
        <v>1309.25</v>
      </c>
      <c r="Q31" s="63" t="s">
        <v>34</v>
      </c>
      <c r="R31" s="63" t="s">
        <v>34</v>
      </c>
      <c r="S31" s="63" t="s">
        <v>34</v>
      </c>
      <c r="T31" s="63" t="s">
        <v>34</v>
      </c>
    </row>
    <row r="32" spans="1:20" s="100" customFormat="1" ht="165.75" x14ac:dyDescent="0.25">
      <c r="A32" s="90" t="s">
        <v>177</v>
      </c>
      <c r="B32" s="45" t="s">
        <v>204</v>
      </c>
      <c r="C32" s="45" t="s">
        <v>205</v>
      </c>
      <c r="D32" s="24" t="s">
        <v>225</v>
      </c>
      <c r="E32" s="103" t="s">
        <v>39</v>
      </c>
      <c r="F32" s="63" t="s">
        <v>34</v>
      </c>
      <c r="G32" s="63" t="s">
        <v>164</v>
      </c>
      <c r="H32" s="63" t="s">
        <v>164</v>
      </c>
      <c r="I32" s="63" t="s">
        <v>164</v>
      </c>
      <c r="J32" s="63" t="s">
        <v>164</v>
      </c>
      <c r="K32" s="63" t="s">
        <v>164</v>
      </c>
      <c r="L32" s="63" t="s">
        <v>164</v>
      </c>
      <c r="M32" s="63" t="s">
        <v>164</v>
      </c>
      <c r="N32" s="93" t="s">
        <v>34</v>
      </c>
      <c r="O32" s="63" t="s">
        <v>34</v>
      </c>
      <c r="P32" s="63" t="s">
        <v>34</v>
      </c>
      <c r="Q32" s="63" t="s">
        <v>34</v>
      </c>
      <c r="R32" s="63" t="s">
        <v>34</v>
      </c>
      <c r="S32" s="63" t="s">
        <v>34</v>
      </c>
      <c r="T32" s="63" t="s">
        <v>34</v>
      </c>
    </row>
    <row r="33" spans="1:20" s="100" customFormat="1" ht="102" x14ac:dyDescent="0.25">
      <c r="A33" s="90" t="s">
        <v>207</v>
      </c>
      <c r="B33" s="128" t="s">
        <v>201</v>
      </c>
      <c r="C33" s="129" t="s">
        <v>203</v>
      </c>
      <c r="D33" s="24" t="s">
        <v>202</v>
      </c>
      <c r="E33" s="103" t="s">
        <v>39</v>
      </c>
      <c r="F33" s="63" t="s">
        <v>34</v>
      </c>
      <c r="G33" s="63" t="s">
        <v>34</v>
      </c>
      <c r="H33" s="63" t="s">
        <v>34</v>
      </c>
      <c r="I33" s="63" t="s">
        <v>34</v>
      </c>
      <c r="J33" s="63" t="s">
        <v>34</v>
      </c>
      <c r="K33" s="63" t="s">
        <v>34</v>
      </c>
      <c r="L33" s="63" t="s">
        <v>34</v>
      </c>
      <c r="M33" s="63" t="s">
        <v>34</v>
      </c>
      <c r="N33" s="63" t="s">
        <v>34</v>
      </c>
      <c r="O33" s="63">
        <v>1</v>
      </c>
      <c r="P33" s="63">
        <v>0</v>
      </c>
      <c r="Q33" s="63">
        <v>0</v>
      </c>
      <c r="R33" s="63">
        <v>1</v>
      </c>
      <c r="S33" s="63">
        <v>1</v>
      </c>
      <c r="T33" s="63">
        <v>100</v>
      </c>
    </row>
    <row r="34" spans="1:20" ht="15.75" x14ac:dyDescent="0.25">
      <c r="A34" s="3"/>
    </row>
    <row r="35" spans="1:20" s="100" customFormat="1" ht="15.75" x14ac:dyDescent="0.25">
      <c r="A35" s="3"/>
      <c r="B35" s="126"/>
      <c r="C35" s="126"/>
      <c r="D35" s="104"/>
      <c r="E35" s="105"/>
      <c r="F35" s="106"/>
      <c r="G35" s="106"/>
      <c r="H35" s="106"/>
      <c r="I35" s="106"/>
      <c r="J35" s="106"/>
      <c r="K35" s="106"/>
      <c r="L35" s="106"/>
      <c r="M35" s="106"/>
      <c r="N35" s="107"/>
      <c r="O35" s="106"/>
      <c r="P35" s="106"/>
      <c r="Q35" s="106"/>
      <c r="R35" s="106"/>
      <c r="S35" s="106"/>
      <c r="T35" s="106"/>
    </row>
    <row r="36" spans="1:20" ht="15.75" x14ac:dyDescent="0.25">
      <c r="A36" s="74" t="s">
        <v>19</v>
      </c>
      <c r="B36" s="74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20" ht="15.75" x14ac:dyDescent="0.25">
      <c r="A37" s="75" t="s">
        <v>20</v>
      </c>
      <c r="B37" s="75"/>
      <c r="C37" s="75"/>
    </row>
    <row r="38" spans="1:20" ht="15.75" x14ac:dyDescent="0.25">
      <c r="A38" s="1" t="s">
        <v>21</v>
      </c>
    </row>
  </sheetData>
  <mergeCells count="27">
    <mergeCell ref="C29:C31"/>
    <mergeCell ref="B29:B31"/>
    <mergeCell ref="A29:A31"/>
    <mergeCell ref="B28:T28"/>
    <mergeCell ref="A1:T1"/>
    <mergeCell ref="A2:T2"/>
    <mergeCell ref="A3:T3"/>
    <mergeCell ref="B24:T24"/>
    <mergeCell ref="A4:A7"/>
    <mergeCell ref="B4:B7"/>
    <mergeCell ref="C4:C7"/>
    <mergeCell ref="B9:T9"/>
    <mergeCell ref="B18:T18"/>
    <mergeCell ref="F5:G6"/>
    <mergeCell ref="H5:H7"/>
    <mergeCell ref="K5:K7"/>
    <mergeCell ref="D29:D31"/>
    <mergeCell ref="N5:N7"/>
    <mergeCell ref="F4:T4"/>
    <mergeCell ref="O5:P6"/>
    <mergeCell ref="T5:T7"/>
    <mergeCell ref="D4:D7"/>
    <mergeCell ref="E4:E7"/>
    <mergeCell ref="I5:J6"/>
    <mergeCell ref="L5:M6"/>
    <mergeCell ref="R5:S6"/>
    <mergeCell ref="Q5:Q7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>
    <oddHeader>&amp;C&amp;"Times New Roman,обычный"&amp;P</oddHeader>
    <firstHeader>&amp;R&amp;"Times New Roman,обычный"&amp;12Приложение 7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Layout" topLeftCell="A116" zoomScaleNormal="100" workbookViewId="0">
      <selection sqref="A1:J120"/>
    </sheetView>
  </sheetViews>
  <sheetFormatPr defaultRowHeight="16.5" x14ac:dyDescent="0.25"/>
  <cols>
    <col min="1" max="1" width="9.140625" style="7"/>
    <col min="2" max="2" width="26.42578125" style="4" customWidth="1"/>
    <col min="3" max="3" width="26" customWidth="1"/>
    <col min="4" max="4" width="4.85546875" style="14" customWidth="1"/>
    <col min="5" max="5" width="8.28515625" style="14" customWidth="1"/>
    <col min="6" max="6" width="9.42578125" style="14" customWidth="1"/>
    <col min="7" max="7" width="7.140625" style="14" customWidth="1"/>
    <col min="8" max="8" width="15.28515625" style="2" customWidth="1"/>
    <col min="9" max="9" width="18.85546875" style="2" customWidth="1"/>
    <col min="10" max="10" width="16.28515625" style="2" customWidth="1"/>
  </cols>
  <sheetData>
    <row r="1" spans="1:13" ht="63" customHeight="1" x14ac:dyDescent="0.25">
      <c r="B1" s="209" t="s">
        <v>133</v>
      </c>
      <c r="C1" s="209"/>
      <c r="D1" s="209"/>
      <c r="E1" s="209"/>
      <c r="F1" s="209"/>
      <c r="G1" s="209"/>
      <c r="H1" s="209"/>
      <c r="I1" s="209"/>
      <c r="J1" s="209"/>
    </row>
    <row r="2" spans="1:13" ht="40.5" customHeight="1" x14ac:dyDescent="0.25">
      <c r="B2" s="220" t="s">
        <v>191</v>
      </c>
      <c r="C2" s="221"/>
      <c r="D2" s="221"/>
      <c r="E2" s="221"/>
      <c r="F2" s="221"/>
      <c r="G2" s="221"/>
      <c r="H2" s="221"/>
      <c r="I2" s="221"/>
      <c r="J2" s="221"/>
    </row>
    <row r="3" spans="1:13" ht="18" customHeight="1" x14ac:dyDescent="0.25">
      <c r="B3" s="222" t="s">
        <v>0</v>
      </c>
      <c r="C3" s="222"/>
      <c r="D3" s="222"/>
      <c r="E3" s="222"/>
      <c r="F3" s="222"/>
      <c r="G3" s="222"/>
      <c r="H3" s="222"/>
      <c r="I3" s="222"/>
      <c r="J3" s="222"/>
    </row>
    <row r="4" spans="1:13" ht="15.75" x14ac:dyDescent="0.25">
      <c r="A4" s="218" t="s">
        <v>11</v>
      </c>
      <c r="B4" s="223" t="s">
        <v>12</v>
      </c>
      <c r="C4" s="218" t="s">
        <v>22</v>
      </c>
      <c r="D4" s="232" t="s">
        <v>168</v>
      </c>
      <c r="E4" s="232"/>
      <c r="F4" s="232"/>
      <c r="G4" s="232"/>
      <c r="H4" s="159" t="s">
        <v>23</v>
      </c>
      <c r="I4" s="159"/>
      <c r="J4" s="159"/>
    </row>
    <row r="5" spans="1:13" ht="81.75" customHeight="1" x14ac:dyDescent="0.25">
      <c r="A5" s="218"/>
      <c r="B5" s="223"/>
      <c r="C5" s="218"/>
      <c r="D5" s="111" t="s">
        <v>169</v>
      </c>
      <c r="E5" s="111" t="s">
        <v>170</v>
      </c>
      <c r="F5" s="110" t="s">
        <v>171</v>
      </c>
      <c r="G5" s="111" t="s">
        <v>172</v>
      </c>
      <c r="H5" s="112" t="s">
        <v>24</v>
      </c>
      <c r="I5" s="112" t="s">
        <v>25</v>
      </c>
      <c r="J5" s="112" t="s">
        <v>26</v>
      </c>
    </row>
    <row r="6" spans="1:13" ht="15.75" x14ac:dyDescent="0.25">
      <c r="A6" s="112">
        <v>1</v>
      </c>
      <c r="B6" s="115">
        <v>2</v>
      </c>
      <c r="C6" s="112">
        <v>3</v>
      </c>
      <c r="D6" s="112"/>
      <c r="E6" s="112"/>
      <c r="F6" s="112"/>
      <c r="G6" s="112"/>
      <c r="H6" s="112">
        <v>4</v>
      </c>
      <c r="I6" s="112">
        <v>5</v>
      </c>
      <c r="J6" s="112">
        <v>6</v>
      </c>
    </row>
    <row r="7" spans="1:13" ht="15.75" x14ac:dyDescent="0.25">
      <c r="A7" s="217"/>
      <c r="B7" s="224" t="s">
        <v>100</v>
      </c>
      <c r="C7" s="45" t="s">
        <v>27</v>
      </c>
      <c r="D7" s="15"/>
      <c r="E7" s="15"/>
      <c r="F7" s="15"/>
      <c r="G7" s="15"/>
      <c r="H7" s="17">
        <f t="shared" ref="H7:J9" si="0">H12+H59+H91+H111</f>
        <v>55398.819999999992</v>
      </c>
      <c r="I7" s="17">
        <f t="shared" si="0"/>
        <v>55137.394999999997</v>
      </c>
      <c r="J7" s="17">
        <f t="shared" si="0"/>
        <v>49567.4</v>
      </c>
    </row>
    <row r="8" spans="1:13" ht="38.25" x14ac:dyDescent="0.25">
      <c r="A8" s="217"/>
      <c r="B8" s="225"/>
      <c r="C8" s="45" t="s">
        <v>28</v>
      </c>
      <c r="D8" s="15"/>
      <c r="E8" s="15"/>
      <c r="F8" s="15"/>
      <c r="G8" s="15"/>
      <c r="H8" s="17">
        <f t="shared" si="0"/>
        <v>0</v>
      </c>
      <c r="I8" s="17">
        <f t="shared" si="0"/>
        <v>0</v>
      </c>
      <c r="J8" s="17">
        <f t="shared" si="0"/>
        <v>0</v>
      </c>
    </row>
    <row r="9" spans="1:13" ht="38.25" x14ac:dyDescent="0.25">
      <c r="A9" s="217"/>
      <c r="B9" s="225"/>
      <c r="C9" s="45" t="s">
        <v>29</v>
      </c>
      <c r="D9" s="15"/>
      <c r="E9" s="15"/>
      <c r="F9" s="15"/>
      <c r="G9" s="15"/>
      <c r="H9" s="17">
        <f t="shared" si="0"/>
        <v>32578.949999999997</v>
      </c>
      <c r="I9" s="17">
        <f t="shared" si="0"/>
        <v>32317.525000000001</v>
      </c>
      <c r="J9" s="17">
        <f t="shared" si="0"/>
        <v>30587.670000000006</v>
      </c>
    </row>
    <row r="10" spans="1:13" ht="25.5" x14ac:dyDescent="0.25">
      <c r="A10" s="217"/>
      <c r="B10" s="225"/>
      <c r="C10" s="45" t="s">
        <v>30</v>
      </c>
      <c r="D10" s="15"/>
      <c r="E10" s="15"/>
      <c r="F10" s="15"/>
      <c r="G10" s="15"/>
      <c r="H10" s="17">
        <f>H15+H62+H94+H114</f>
        <v>22819.87</v>
      </c>
      <c r="I10" s="17">
        <f>I15+I62+I94+I114+I16</f>
        <v>22819.87</v>
      </c>
      <c r="J10" s="17">
        <f>J15+J62+J94+J114</f>
        <v>18979.73</v>
      </c>
    </row>
    <row r="11" spans="1:13" ht="25.5" x14ac:dyDescent="0.25">
      <c r="A11" s="217"/>
      <c r="B11" s="226"/>
      <c r="C11" s="45" t="s">
        <v>31</v>
      </c>
      <c r="D11" s="15"/>
      <c r="E11" s="15"/>
      <c r="F11" s="15"/>
      <c r="G11" s="15"/>
      <c r="H11" s="11">
        <v>0</v>
      </c>
      <c r="I11" s="11">
        <v>0</v>
      </c>
      <c r="J11" s="11">
        <v>0</v>
      </c>
    </row>
    <row r="12" spans="1:13" s="7" customFormat="1" ht="15.75" x14ac:dyDescent="0.25">
      <c r="A12" s="216">
        <v>2</v>
      </c>
      <c r="B12" s="219" t="s">
        <v>189</v>
      </c>
      <c r="C12" s="46" t="s">
        <v>27</v>
      </c>
      <c r="D12" s="38"/>
      <c r="E12" s="38"/>
      <c r="F12" s="38"/>
      <c r="G12" s="38"/>
      <c r="H12" s="41">
        <f>H14+H15</f>
        <v>39136.619999999995</v>
      </c>
      <c r="I12" s="41">
        <f>I13+I14+I15+I16</f>
        <v>38875.195</v>
      </c>
      <c r="J12" s="41">
        <f>J13+J14+J15</f>
        <v>38782.980000000003</v>
      </c>
      <c r="L12" s="30"/>
      <c r="M12" s="30"/>
    </row>
    <row r="13" spans="1:13" s="7" customFormat="1" ht="38.25" x14ac:dyDescent="0.25">
      <c r="A13" s="216"/>
      <c r="B13" s="219"/>
      <c r="C13" s="46" t="s">
        <v>28</v>
      </c>
      <c r="D13" s="38"/>
      <c r="E13" s="38"/>
      <c r="F13" s="38"/>
      <c r="G13" s="38"/>
      <c r="H13" s="41">
        <v>0</v>
      </c>
      <c r="I13" s="41">
        <v>0</v>
      </c>
      <c r="J13" s="41">
        <v>0</v>
      </c>
      <c r="L13" s="30"/>
      <c r="M13" s="43"/>
    </row>
    <row r="14" spans="1:13" s="7" customFormat="1" ht="38.25" x14ac:dyDescent="0.25">
      <c r="A14" s="216"/>
      <c r="B14" s="219"/>
      <c r="C14" s="46" t="s">
        <v>29</v>
      </c>
      <c r="D14" s="38">
        <v>851</v>
      </c>
      <c r="E14" s="38">
        <v>1003</v>
      </c>
      <c r="F14" s="38" t="s">
        <v>147</v>
      </c>
      <c r="G14" s="38">
        <v>322</v>
      </c>
      <c r="H14" s="41">
        <v>29136.62</v>
      </c>
      <c r="I14" s="41">
        <v>28875.195</v>
      </c>
      <c r="J14" s="41">
        <f>38782.98-J15</f>
        <v>28873.340000000004</v>
      </c>
      <c r="L14" s="30"/>
      <c r="M14" s="44"/>
    </row>
    <row r="15" spans="1:13" s="7" customFormat="1" ht="30" x14ac:dyDescent="0.25">
      <c r="A15" s="216"/>
      <c r="B15" s="219"/>
      <c r="C15" s="46" t="s">
        <v>30</v>
      </c>
      <c r="D15" s="38">
        <v>851</v>
      </c>
      <c r="E15" s="38">
        <v>1003</v>
      </c>
      <c r="F15" s="38" t="s">
        <v>147</v>
      </c>
      <c r="G15" s="38">
        <v>322</v>
      </c>
      <c r="H15" s="41">
        <v>10000</v>
      </c>
      <c r="I15" s="41">
        <f>10000-I16</f>
        <v>9910.27</v>
      </c>
      <c r="J15" s="41">
        <v>9909.64</v>
      </c>
      <c r="L15" s="30"/>
      <c r="M15" s="44"/>
    </row>
    <row r="16" spans="1:13" s="100" customFormat="1" ht="30" x14ac:dyDescent="0.25">
      <c r="A16" s="216"/>
      <c r="B16" s="219"/>
      <c r="C16" s="46"/>
      <c r="D16" s="57">
        <v>851</v>
      </c>
      <c r="E16" s="57">
        <v>1003</v>
      </c>
      <c r="F16" s="57" t="s">
        <v>209</v>
      </c>
      <c r="G16" s="57">
        <v>322</v>
      </c>
      <c r="H16" s="41">
        <v>0</v>
      </c>
      <c r="I16" s="41">
        <v>89.73</v>
      </c>
      <c r="J16" s="41">
        <v>0</v>
      </c>
      <c r="L16" s="30"/>
      <c r="M16" s="44"/>
    </row>
    <row r="17" spans="1:13" s="7" customFormat="1" ht="25.5" x14ac:dyDescent="0.25">
      <c r="A17" s="216"/>
      <c r="B17" s="219"/>
      <c r="C17" s="46" t="s">
        <v>31</v>
      </c>
      <c r="D17" s="42"/>
      <c r="E17" s="42"/>
      <c r="F17" s="42"/>
      <c r="G17" s="42"/>
      <c r="H17" s="47">
        <v>0</v>
      </c>
      <c r="I17" s="47">
        <v>0</v>
      </c>
      <c r="J17" s="47">
        <v>0</v>
      </c>
      <c r="L17" s="30"/>
      <c r="M17" s="30"/>
    </row>
    <row r="18" spans="1:13" s="8" customFormat="1" ht="15.75" x14ac:dyDescent="0.25">
      <c r="A18" s="216" t="s">
        <v>18</v>
      </c>
      <c r="B18" s="225" t="s">
        <v>48</v>
      </c>
      <c r="C18" s="46" t="s">
        <v>27</v>
      </c>
      <c r="D18" s="38"/>
      <c r="E18" s="38"/>
      <c r="F18" s="38"/>
      <c r="G18" s="38"/>
      <c r="H18" s="47">
        <v>0</v>
      </c>
      <c r="I18" s="47">
        <v>0</v>
      </c>
      <c r="J18" s="47">
        <v>0</v>
      </c>
      <c r="L18" s="30"/>
      <c r="M18" s="30"/>
    </row>
    <row r="19" spans="1:13" s="8" customFormat="1" ht="38.25" x14ac:dyDescent="0.25">
      <c r="A19" s="216"/>
      <c r="B19" s="225"/>
      <c r="C19" s="46" t="s">
        <v>28</v>
      </c>
      <c r="D19" s="38"/>
      <c r="E19" s="38"/>
      <c r="F19" s="38"/>
      <c r="G19" s="38"/>
      <c r="H19" s="41">
        <v>0</v>
      </c>
      <c r="I19" s="41">
        <v>0</v>
      </c>
      <c r="J19" s="41">
        <v>0</v>
      </c>
      <c r="L19" s="30"/>
      <c r="M19" s="30"/>
    </row>
    <row r="20" spans="1:13" s="8" customFormat="1" ht="38.25" x14ac:dyDescent="0.25">
      <c r="A20" s="216"/>
      <c r="B20" s="225"/>
      <c r="C20" s="46" t="s">
        <v>29</v>
      </c>
      <c r="D20" s="38"/>
      <c r="E20" s="38"/>
      <c r="F20" s="38"/>
      <c r="G20" s="38"/>
      <c r="H20" s="41">
        <v>0</v>
      </c>
      <c r="I20" s="41">
        <v>0</v>
      </c>
      <c r="J20" s="41">
        <v>0</v>
      </c>
    </row>
    <row r="21" spans="1:13" s="8" customFormat="1" ht="25.5" x14ac:dyDescent="0.25">
      <c r="A21" s="216"/>
      <c r="B21" s="225"/>
      <c r="C21" s="46" t="s">
        <v>30</v>
      </c>
      <c r="D21" s="38"/>
      <c r="E21" s="38"/>
      <c r="F21" s="38"/>
      <c r="G21" s="38"/>
      <c r="H21" s="41">
        <v>0</v>
      </c>
      <c r="I21" s="41">
        <v>0</v>
      </c>
      <c r="J21" s="41">
        <v>0</v>
      </c>
    </row>
    <row r="22" spans="1:13" s="8" customFormat="1" ht="25.5" x14ac:dyDescent="0.25">
      <c r="A22" s="216"/>
      <c r="B22" s="226"/>
      <c r="C22" s="46" t="s">
        <v>31</v>
      </c>
      <c r="D22" s="38"/>
      <c r="E22" s="38"/>
      <c r="F22" s="38"/>
      <c r="G22" s="38"/>
      <c r="H22" s="41">
        <v>0</v>
      </c>
      <c r="I22" s="41">
        <v>0</v>
      </c>
      <c r="J22" s="41">
        <v>0</v>
      </c>
    </row>
    <row r="23" spans="1:13" s="8" customFormat="1" ht="15.75" x14ac:dyDescent="0.25">
      <c r="A23" s="216" t="s">
        <v>116</v>
      </c>
      <c r="B23" s="210" t="s">
        <v>101</v>
      </c>
      <c r="C23" s="46" t="s">
        <v>27</v>
      </c>
      <c r="D23" s="38"/>
      <c r="E23" s="38"/>
      <c r="F23" s="38"/>
      <c r="G23" s="38"/>
      <c r="H23" s="41">
        <v>0</v>
      </c>
      <c r="I23" s="41">
        <v>0</v>
      </c>
      <c r="J23" s="41">
        <v>0</v>
      </c>
    </row>
    <row r="24" spans="1:13" s="8" customFormat="1" ht="38.25" x14ac:dyDescent="0.25">
      <c r="A24" s="216"/>
      <c r="B24" s="211"/>
      <c r="C24" s="46" t="s">
        <v>28</v>
      </c>
      <c r="D24" s="38"/>
      <c r="E24" s="38"/>
      <c r="F24" s="38"/>
      <c r="G24" s="38"/>
      <c r="H24" s="41">
        <v>0</v>
      </c>
      <c r="I24" s="41">
        <v>0</v>
      </c>
      <c r="J24" s="41">
        <v>0</v>
      </c>
    </row>
    <row r="25" spans="1:13" s="8" customFormat="1" ht="38.25" x14ac:dyDescent="0.25">
      <c r="A25" s="216"/>
      <c r="B25" s="211"/>
      <c r="C25" s="46" t="s">
        <v>29</v>
      </c>
      <c r="D25" s="38"/>
      <c r="E25" s="38"/>
      <c r="F25" s="38"/>
      <c r="G25" s="38"/>
      <c r="H25" s="41">
        <v>0</v>
      </c>
      <c r="I25" s="41">
        <v>0</v>
      </c>
      <c r="J25" s="41">
        <v>0</v>
      </c>
    </row>
    <row r="26" spans="1:13" s="8" customFormat="1" ht="25.5" x14ac:dyDescent="0.25">
      <c r="A26" s="216"/>
      <c r="B26" s="211"/>
      <c r="C26" s="46" t="s">
        <v>30</v>
      </c>
      <c r="D26" s="38"/>
      <c r="E26" s="38"/>
      <c r="F26" s="38"/>
      <c r="G26" s="38"/>
      <c r="H26" s="41">
        <v>0</v>
      </c>
      <c r="I26" s="41">
        <v>0</v>
      </c>
      <c r="J26" s="41">
        <v>0</v>
      </c>
    </row>
    <row r="27" spans="1:13" s="8" customFormat="1" ht="33" customHeight="1" x14ac:dyDescent="0.25">
      <c r="A27" s="216"/>
      <c r="B27" s="212"/>
      <c r="C27" s="46" t="s">
        <v>31</v>
      </c>
      <c r="D27" s="38"/>
      <c r="E27" s="38"/>
      <c r="F27" s="38"/>
      <c r="G27" s="38"/>
      <c r="H27" s="41">
        <v>0</v>
      </c>
      <c r="I27" s="41">
        <v>0</v>
      </c>
      <c r="J27" s="41">
        <v>0</v>
      </c>
    </row>
    <row r="28" spans="1:13" s="8" customFormat="1" ht="15.75" x14ac:dyDescent="0.25">
      <c r="A28" s="216" t="s">
        <v>117</v>
      </c>
      <c r="B28" s="210" t="s">
        <v>188</v>
      </c>
      <c r="C28" s="46" t="s">
        <v>27</v>
      </c>
      <c r="D28" s="38"/>
      <c r="E28" s="38"/>
      <c r="F28" s="38"/>
      <c r="G28" s="38"/>
      <c r="H28" s="41">
        <v>0</v>
      </c>
      <c r="I28" s="41">
        <v>0</v>
      </c>
      <c r="J28" s="41">
        <v>0</v>
      </c>
    </row>
    <row r="29" spans="1:13" s="8" customFormat="1" ht="38.25" x14ac:dyDescent="0.25">
      <c r="A29" s="216"/>
      <c r="B29" s="211"/>
      <c r="C29" s="46" t="s">
        <v>28</v>
      </c>
      <c r="D29" s="38"/>
      <c r="E29" s="38"/>
      <c r="F29" s="38"/>
      <c r="G29" s="38"/>
      <c r="H29" s="41">
        <v>0</v>
      </c>
      <c r="I29" s="41">
        <v>0</v>
      </c>
      <c r="J29" s="41">
        <v>0</v>
      </c>
    </row>
    <row r="30" spans="1:13" s="8" customFormat="1" ht="38.25" x14ac:dyDescent="0.25">
      <c r="A30" s="216"/>
      <c r="B30" s="211"/>
      <c r="C30" s="46" t="s">
        <v>29</v>
      </c>
      <c r="D30" s="38"/>
      <c r="E30" s="38"/>
      <c r="F30" s="38"/>
      <c r="G30" s="38"/>
      <c r="H30" s="41">
        <v>0</v>
      </c>
      <c r="I30" s="41">
        <v>0</v>
      </c>
      <c r="J30" s="41">
        <v>0</v>
      </c>
    </row>
    <row r="31" spans="1:13" s="8" customFormat="1" ht="25.5" x14ac:dyDescent="0.25">
      <c r="A31" s="216"/>
      <c r="B31" s="211"/>
      <c r="C31" s="46" t="s">
        <v>30</v>
      </c>
      <c r="D31" s="38"/>
      <c r="E31" s="38"/>
      <c r="F31" s="38"/>
      <c r="G31" s="38"/>
      <c r="H31" s="41">
        <v>0</v>
      </c>
      <c r="I31" s="41">
        <v>0</v>
      </c>
      <c r="J31" s="41">
        <v>0</v>
      </c>
    </row>
    <row r="32" spans="1:13" s="8" customFormat="1" ht="25.5" x14ac:dyDescent="0.25">
      <c r="A32" s="216"/>
      <c r="B32" s="212"/>
      <c r="C32" s="46" t="s">
        <v>31</v>
      </c>
      <c r="D32" s="38"/>
      <c r="E32" s="38"/>
      <c r="F32" s="38"/>
      <c r="G32" s="38"/>
      <c r="H32" s="41">
        <v>0</v>
      </c>
      <c r="I32" s="41">
        <v>0</v>
      </c>
      <c r="J32" s="41">
        <v>0</v>
      </c>
    </row>
    <row r="33" spans="1:10" s="8" customFormat="1" ht="15.75" x14ac:dyDescent="0.25">
      <c r="A33" s="216" t="s">
        <v>118</v>
      </c>
      <c r="B33" s="210" t="s">
        <v>187</v>
      </c>
      <c r="C33" s="46" t="s">
        <v>27</v>
      </c>
      <c r="D33" s="38"/>
      <c r="E33" s="38"/>
      <c r="F33" s="38"/>
      <c r="G33" s="38"/>
      <c r="H33" s="41">
        <v>0</v>
      </c>
      <c r="I33" s="41">
        <v>0</v>
      </c>
      <c r="J33" s="41">
        <v>0</v>
      </c>
    </row>
    <row r="34" spans="1:10" s="8" customFormat="1" ht="38.25" x14ac:dyDescent="0.25">
      <c r="A34" s="216"/>
      <c r="B34" s="211"/>
      <c r="C34" s="46" t="s">
        <v>28</v>
      </c>
      <c r="D34" s="38"/>
      <c r="E34" s="38"/>
      <c r="F34" s="38"/>
      <c r="G34" s="38"/>
      <c r="H34" s="41">
        <v>0</v>
      </c>
      <c r="I34" s="41">
        <v>0</v>
      </c>
      <c r="J34" s="41">
        <v>0</v>
      </c>
    </row>
    <row r="35" spans="1:10" s="8" customFormat="1" ht="38.25" x14ac:dyDescent="0.25">
      <c r="A35" s="216"/>
      <c r="B35" s="211"/>
      <c r="C35" s="46" t="s">
        <v>29</v>
      </c>
      <c r="D35" s="38"/>
      <c r="E35" s="38"/>
      <c r="F35" s="38"/>
      <c r="G35" s="38"/>
      <c r="H35" s="41">
        <v>0</v>
      </c>
      <c r="I35" s="41">
        <v>0</v>
      </c>
      <c r="J35" s="41">
        <v>0</v>
      </c>
    </row>
    <row r="36" spans="1:10" s="8" customFormat="1" ht="25.5" x14ac:dyDescent="0.25">
      <c r="A36" s="216"/>
      <c r="B36" s="211"/>
      <c r="C36" s="46" t="s">
        <v>30</v>
      </c>
      <c r="D36" s="38"/>
      <c r="E36" s="38"/>
      <c r="F36" s="38"/>
      <c r="G36" s="38"/>
      <c r="H36" s="41">
        <v>0</v>
      </c>
      <c r="I36" s="41">
        <v>0</v>
      </c>
      <c r="J36" s="41">
        <v>0</v>
      </c>
    </row>
    <row r="37" spans="1:10" s="8" customFormat="1" ht="25.5" x14ac:dyDescent="0.25">
      <c r="A37" s="216"/>
      <c r="B37" s="212"/>
      <c r="C37" s="46" t="s">
        <v>31</v>
      </c>
      <c r="D37" s="38"/>
      <c r="E37" s="38"/>
      <c r="F37" s="38"/>
      <c r="G37" s="38"/>
      <c r="H37" s="41">
        <v>0</v>
      </c>
      <c r="I37" s="41">
        <v>0</v>
      </c>
      <c r="J37" s="41">
        <v>0</v>
      </c>
    </row>
    <row r="38" spans="1:10" s="8" customFormat="1" ht="15.75" x14ac:dyDescent="0.25">
      <c r="A38" s="216" t="s">
        <v>119</v>
      </c>
      <c r="B38" s="210" t="s">
        <v>186</v>
      </c>
      <c r="C38" s="46" t="s">
        <v>27</v>
      </c>
      <c r="D38" s="38"/>
      <c r="E38" s="38"/>
      <c r="F38" s="38"/>
      <c r="G38" s="38"/>
      <c r="H38" s="41">
        <v>0</v>
      </c>
      <c r="I38" s="41">
        <v>0</v>
      </c>
      <c r="J38" s="41">
        <v>0</v>
      </c>
    </row>
    <row r="39" spans="1:10" s="8" customFormat="1" ht="38.25" x14ac:dyDescent="0.25">
      <c r="A39" s="216"/>
      <c r="B39" s="211"/>
      <c r="C39" s="46" t="s">
        <v>28</v>
      </c>
      <c r="D39" s="38"/>
      <c r="E39" s="38"/>
      <c r="F39" s="38"/>
      <c r="G39" s="38"/>
      <c r="H39" s="41">
        <v>0</v>
      </c>
      <c r="I39" s="41">
        <v>0</v>
      </c>
      <c r="J39" s="41">
        <v>0</v>
      </c>
    </row>
    <row r="40" spans="1:10" s="8" customFormat="1" ht="38.25" x14ac:dyDescent="0.25">
      <c r="A40" s="216"/>
      <c r="B40" s="211"/>
      <c r="C40" s="46" t="s">
        <v>29</v>
      </c>
      <c r="D40" s="38"/>
      <c r="E40" s="38"/>
      <c r="F40" s="38"/>
      <c r="G40" s="38"/>
      <c r="H40" s="41">
        <v>0</v>
      </c>
      <c r="I40" s="41">
        <v>0</v>
      </c>
      <c r="J40" s="41">
        <v>0</v>
      </c>
    </row>
    <row r="41" spans="1:10" s="8" customFormat="1" ht="25.5" x14ac:dyDescent="0.25">
      <c r="A41" s="216"/>
      <c r="B41" s="211"/>
      <c r="C41" s="46" t="s">
        <v>30</v>
      </c>
      <c r="D41" s="38"/>
      <c r="E41" s="38"/>
      <c r="F41" s="38"/>
      <c r="G41" s="38"/>
      <c r="H41" s="41">
        <v>0</v>
      </c>
      <c r="I41" s="41">
        <v>0</v>
      </c>
      <c r="J41" s="41">
        <v>0</v>
      </c>
    </row>
    <row r="42" spans="1:10" s="8" customFormat="1" ht="25.5" x14ac:dyDescent="0.25">
      <c r="A42" s="216"/>
      <c r="B42" s="212"/>
      <c r="C42" s="46" t="s">
        <v>31</v>
      </c>
      <c r="D42" s="38"/>
      <c r="E42" s="38"/>
      <c r="F42" s="38"/>
      <c r="G42" s="38"/>
      <c r="H42" s="41">
        <v>0</v>
      </c>
      <c r="I42" s="41">
        <v>0</v>
      </c>
      <c r="J42" s="41">
        <v>0</v>
      </c>
    </row>
    <row r="43" spans="1:10" s="8" customFormat="1" ht="15.75" x14ac:dyDescent="0.25">
      <c r="A43" s="216" t="s">
        <v>120</v>
      </c>
      <c r="B43" s="210" t="s">
        <v>213</v>
      </c>
      <c r="C43" s="46" t="s">
        <v>27</v>
      </c>
      <c r="D43" s="38"/>
      <c r="E43" s="38"/>
      <c r="F43" s="38"/>
      <c r="G43" s="38"/>
      <c r="H43" s="41">
        <v>0</v>
      </c>
      <c r="I43" s="41">
        <v>0</v>
      </c>
      <c r="J43" s="41">
        <v>0</v>
      </c>
    </row>
    <row r="44" spans="1:10" s="8" customFormat="1" ht="38.25" x14ac:dyDescent="0.25">
      <c r="A44" s="216"/>
      <c r="B44" s="211"/>
      <c r="C44" s="46" t="s">
        <v>28</v>
      </c>
      <c r="D44" s="38"/>
      <c r="E44" s="38"/>
      <c r="F44" s="38"/>
      <c r="G44" s="38"/>
      <c r="H44" s="41">
        <v>0</v>
      </c>
      <c r="I44" s="41">
        <v>0</v>
      </c>
      <c r="J44" s="41">
        <v>0</v>
      </c>
    </row>
    <row r="45" spans="1:10" s="8" customFormat="1" ht="38.25" x14ac:dyDescent="0.25">
      <c r="A45" s="216"/>
      <c r="B45" s="211"/>
      <c r="C45" s="46" t="s">
        <v>29</v>
      </c>
      <c r="D45" s="38"/>
      <c r="E45" s="38"/>
      <c r="F45" s="38"/>
      <c r="G45" s="38"/>
      <c r="H45" s="41">
        <v>0</v>
      </c>
      <c r="I45" s="41">
        <v>0</v>
      </c>
      <c r="J45" s="41">
        <v>0</v>
      </c>
    </row>
    <row r="46" spans="1:10" s="8" customFormat="1" ht="25.5" x14ac:dyDescent="0.25">
      <c r="A46" s="216"/>
      <c r="B46" s="211"/>
      <c r="C46" s="46" t="s">
        <v>30</v>
      </c>
      <c r="D46" s="38"/>
      <c r="E46" s="38"/>
      <c r="F46" s="38"/>
      <c r="G46" s="38"/>
      <c r="H46" s="41">
        <v>0</v>
      </c>
      <c r="I46" s="41">
        <v>0</v>
      </c>
      <c r="J46" s="41">
        <v>0</v>
      </c>
    </row>
    <row r="47" spans="1:10" s="8" customFormat="1" ht="77.25" customHeight="1" x14ac:dyDescent="0.25">
      <c r="A47" s="216"/>
      <c r="B47" s="212"/>
      <c r="C47" s="46" t="s">
        <v>31</v>
      </c>
      <c r="D47" s="38"/>
      <c r="E47" s="38"/>
      <c r="F47" s="38"/>
      <c r="G47" s="38"/>
      <c r="H47" s="41">
        <v>0</v>
      </c>
      <c r="I47" s="41">
        <v>0</v>
      </c>
      <c r="J47" s="41">
        <v>0</v>
      </c>
    </row>
    <row r="48" spans="1:10" s="8" customFormat="1" ht="15.75" x14ac:dyDescent="0.25">
      <c r="A48" s="216" t="s">
        <v>121</v>
      </c>
      <c r="B48" s="210" t="s">
        <v>102</v>
      </c>
      <c r="C48" s="46" t="s">
        <v>27</v>
      </c>
      <c r="D48" s="38"/>
      <c r="E48" s="38"/>
      <c r="F48" s="38"/>
      <c r="G48" s="38"/>
      <c r="H48" s="41">
        <v>0</v>
      </c>
      <c r="I48" s="41">
        <v>0</v>
      </c>
      <c r="J48" s="41">
        <v>0</v>
      </c>
    </row>
    <row r="49" spans="1:10" s="8" customFormat="1" ht="38.25" x14ac:dyDescent="0.25">
      <c r="A49" s="216"/>
      <c r="B49" s="211"/>
      <c r="C49" s="46" t="s">
        <v>28</v>
      </c>
      <c r="D49" s="42"/>
      <c r="E49" s="42"/>
      <c r="F49" s="42"/>
      <c r="G49" s="42"/>
      <c r="H49" s="41">
        <v>0</v>
      </c>
      <c r="I49" s="41">
        <v>0</v>
      </c>
      <c r="J49" s="41">
        <v>0</v>
      </c>
    </row>
    <row r="50" spans="1:10" s="8" customFormat="1" ht="38.25" x14ac:dyDescent="0.25">
      <c r="A50" s="216"/>
      <c r="B50" s="211"/>
      <c r="C50" s="46" t="s">
        <v>29</v>
      </c>
      <c r="D50" s="38"/>
      <c r="E50" s="38"/>
      <c r="F50" s="38"/>
      <c r="G50" s="38"/>
      <c r="H50" s="41">
        <v>0</v>
      </c>
      <c r="I50" s="41">
        <v>0</v>
      </c>
      <c r="J50" s="41">
        <v>0</v>
      </c>
    </row>
    <row r="51" spans="1:10" s="8" customFormat="1" ht="25.5" x14ac:dyDescent="0.25">
      <c r="A51" s="216"/>
      <c r="B51" s="211"/>
      <c r="C51" s="46" t="s">
        <v>30</v>
      </c>
      <c r="D51" s="42"/>
      <c r="E51" s="42"/>
      <c r="F51" s="42"/>
      <c r="G51" s="42"/>
      <c r="H51" s="41">
        <v>0</v>
      </c>
      <c r="I51" s="41">
        <v>0</v>
      </c>
      <c r="J51" s="41">
        <v>0</v>
      </c>
    </row>
    <row r="52" spans="1:10" s="8" customFormat="1" ht="25.5" x14ac:dyDescent="0.25">
      <c r="A52" s="216"/>
      <c r="B52" s="212"/>
      <c r="C52" s="46" t="s">
        <v>31</v>
      </c>
      <c r="D52" s="38"/>
      <c r="E52" s="38"/>
      <c r="F52" s="38"/>
      <c r="G52" s="38"/>
      <c r="H52" s="41">
        <v>0</v>
      </c>
      <c r="I52" s="41">
        <v>0</v>
      </c>
      <c r="J52" s="41">
        <v>0</v>
      </c>
    </row>
    <row r="53" spans="1:10" s="8" customFormat="1" ht="15.75" x14ac:dyDescent="0.25">
      <c r="A53" s="216" t="s">
        <v>122</v>
      </c>
      <c r="B53" s="210" t="s">
        <v>184</v>
      </c>
      <c r="C53" s="46" t="s">
        <v>27</v>
      </c>
      <c r="D53" s="38"/>
      <c r="E53" s="38"/>
      <c r="F53" s="38"/>
      <c r="G53" s="38"/>
      <c r="H53" s="41">
        <f>H55+H56</f>
        <v>39136.619999999995</v>
      </c>
      <c r="I53" s="41">
        <f>I54+I55+I56+I57</f>
        <v>38875.195</v>
      </c>
      <c r="J53" s="41">
        <f>J54+J55+J56+J57</f>
        <v>38782.980000000003</v>
      </c>
    </row>
    <row r="54" spans="1:10" s="8" customFormat="1" ht="42.75" customHeight="1" x14ac:dyDescent="0.25">
      <c r="A54" s="216"/>
      <c r="B54" s="211"/>
      <c r="C54" s="46" t="s">
        <v>28</v>
      </c>
      <c r="D54" s="36"/>
      <c r="E54" s="36"/>
      <c r="F54" s="36"/>
      <c r="G54" s="36"/>
      <c r="H54" s="41">
        <v>0</v>
      </c>
      <c r="I54" s="41">
        <v>0</v>
      </c>
      <c r="J54" s="41">
        <v>0</v>
      </c>
    </row>
    <row r="55" spans="1:10" s="8" customFormat="1" ht="38.25" x14ac:dyDescent="0.25">
      <c r="A55" s="216"/>
      <c r="B55" s="211"/>
      <c r="C55" s="46" t="s">
        <v>29</v>
      </c>
      <c r="D55" s="38">
        <v>851</v>
      </c>
      <c r="E55" s="38">
        <v>1003</v>
      </c>
      <c r="F55" s="38" t="s">
        <v>147</v>
      </c>
      <c r="G55" s="38">
        <v>322</v>
      </c>
      <c r="H55" s="41">
        <v>29136.62</v>
      </c>
      <c r="I55" s="41">
        <v>28875.195</v>
      </c>
      <c r="J55" s="41">
        <f>38782.98-J56</f>
        <v>28873.340000000004</v>
      </c>
    </row>
    <row r="56" spans="1:10" s="8" customFormat="1" ht="30" x14ac:dyDescent="0.25">
      <c r="A56" s="216"/>
      <c r="B56" s="211"/>
      <c r="C56" s="230" t="s">
        <v>30</v>
      </c>
      <c r="D56" s="38">
        <v>851</v>
      </c>
      <c r="E56" s="38">
        <v>1003</v>
      </c>
      <c r="F56" s="38" t="s">
        <v>147</v>
      </c>
      <c r="G56" s="38">
        <v>322</v>
      </c>
      <c r="H56" s="41">
        <v>10000</v>
      </c>
      <c r="I56" s="41">
        <f>10000-I57</f>
        <v>9910.27</v>
      </c>
      <c r="J56" s="41">
        <v>9909.64</v>
      </c>
    </row>
    <row r="57" spans="1:10" s="100" customFormat="1" ht="30" x14ac:dyDescent="0.25">
      <c r="A57" s="216"/>
      <c r="B57" s="211"/>
      <c r="C57" s="231"/>
      <c r="D57" s="57">
        <v>851</v>
      </c>
      <c r="E57" s="57">
        <v>1003</v>
      </c>
      <c r="F57" s="57" t="s">
        <v>209</v>
      </c>
      <c r="G57" s="57">
        <v>322</v>
      </c>
      <c r="H57" s="41">
        <v>0</v>
      </c>
      <c r="I57" s="41">
        <v>89.73</v>
      </c>
      <c r="J57" s="41">
        <v>0</v>
      </c>
    </row>
    <row r="58" spans="1:10" s="8" customFormat="1" ht="32.25" customHeight="1" x14ac:dyDescent="0.25">
      <c r="A58" s="216"/>
      <c r="B58" s="212"/>
      <c r="C58" s="46" t="s">
        <v>31</v>
      </c>
      <c r="D58" s="36"/>
      <c r="E58" s="36"/>
      <c r="F58" s="36"/>
      <c r="G58" s="36"/>
      <c r="H58" s="41">
        <v>0</v>
      </c>
      <c r="I58" s="41">
        <v>0</v>
      </c>
      <c r="J58" s="41">
        <v>0</v>
      </c>
    </row>
    <row r="59" spans="1:10" s="8" customFormat="1" ht="15.75" x14ac:dyDescent="0.25">
      <c r="A59" s="216">
        <v>3</v>
      </c>
      <c r="B59" s="213" t="s">
        <v>185</v>
      </c>
      <c r="C59" s="45" t="s">
        <v>27</v>
      </c>
      <c r="D59" s="15"/>
      <c r="E59" s="15"/>
      <c r="F59" s="15"/>
      <c r="G59" s="15"/>
      <c r="H59" s="12">
        <f>H61+H62</f>
        <v>6102.4599999999991</v>
      </c>
      <c r="I59" s="41">
        <f t="shared" ref="I59" si="1">I61+I62</f>
        <v>6102.4599999999991</v>
      </c>
      <c r="J59" s="49">
        <f>J61+J62</f>
        <v>624.68000000000006</v>
      </c>
    </row>
    <row r="60" spans="1:10" s="8" customFormat="1" ht="47.25" customHeight="1" x14ac:dyDescent="0.25">
      <c r="A60" s="216"/>
      <c r="B60" s="214"/>
      <c r="C60" s="45" t="s">
        <v>28</v>
      </c>
      <c r="D60" s="15"/>
      <c r="E60" s="15"/>
      <c r="F60" s="15"/>
      <c r="G60" s="15"/>
      <c r="H60" s="12">
        <v>0</v>
      </c>
      <c r="I60" s="12">
        <v>0</v>
      </c>
      <c r="J60" s="49">
        <v>0</v>
      </c>
    </row>
    <row r="61" spans="1:10" s="8" customFormat="1" ht="38.25" x14ac:dyDescent="0.25">
      <c r="A61" s="216"/>
      <c r="B61" s="214"/>
      <c r="C61" s="45" t="s">
        <v>29</v>
      </c>
      <c r="D61" s="15"/>
      <c r="E61" s="15"/>
      <c r="F61" s="15"/>
      <c r="G61" s="15"/>
      <c r="H61" s="12">
        <f>H81</f>
        <v>1728</v>
      </c>
      <c r="I61" s="41">
        <f>I81</f>
        <v>1728</v>
      </c>
      <c r="J61" s="49">
        <f>J81</f>
        <v>0</v>
      </c>
    </row>
    <row r="62" spans="1:10" s="8" customFormat="1" ht="25.5" x14ac:dyDescent="0.25">
      <c r="A62" s="216"/>
      <c r="B62" s="214"/>
      <c r="C62" s="45" t="s">
        <v>30</v>
      </c>
      <c r="D62" s="15"/>
      <c r="E62" s="15"/>
      <c r="F62" s="15"/>
      <c r="G62" s="15"/>
      <c r="H62" s="41">
        <f>H72+H77+H82+H83+H88</f>
        <v>4374.4599999999991</v>
      </c>
      <c r="I62" s="41">
        <f t="shared" ref="I62:J62" si="2">I72+I77+I82+I83+I88</f>
        <v>4374.4599999999991</v>
      </c>
      <c r="J62" s="41">
        <f t="shared" si="2"/>
        <v>624.68000000000006</v>
      </c>
    </row>
    <row r="63" spans="1:10" s="8" customFormat="1" ht="45.75" customHeight="1" x14ac:dyDescent="0.25">
      <c r="A63" s="216"/>
      <c r="B63" s="215"/>
      <c r="C63" s="45" t="s">
        <v>31</v>
      </c>
      <c r="D63" s="15"/>
      <c r="E63" s="15"/>
      <c r="F63" s="15"/>
      <c r="G63" s="15"/>
      <c r="H63" s="12">
        <v>0</v>
      </c>
      <c r="I63" s="12">
        <v>0</v>
      </c>
      <c r="J63" s="12">
        <v>0</v>
      </c>
    </row>
    <row r="64" spans="1:10" s="8" customFormat="1" ht="15.75" x14ac:dyDescent="0.25">
      <c r="A64" s="216" t="s">
        <v>91</v>
      </c>
      <c r="B64" s="210" t="s">
        <v>92</v>
      </c>
      <c r="C64" s="45" t="s">
        <v>27</v>
      </c>
      <c r="D64" s="15"/>
      <c r="E64" s="15"/>
      <c r="F64" s="15"/>
      <c r="G64" s="15"/>
      <c r="H64" s="41">
        <v>0</v>
      </c>
      <c r="I64" s="41">
        <v>0</v>
      </c>
      <c r="J64" s="41">
        <v>0</v>
      </c>
    </row>
    <row r="65" spans="1:10" s="8" customFormat="1" ht="38.25" x14ac:dyDescent="0.25">
      <c r="A65" s="216"/>
      <c r="B65" s="211"/>
      <c r="C65" s="45" t="s">
        <v>28</v>
      </c>
      <c r="D65" s="15"/>
      <c r="E65" s="15"/>
      <c r="F65" s="15"/>
      <c r="G65" s="15"/>
      <c r="H65" s="41">
        <v>0</v>
      </c>
      <c r="I65" s="41">
        <v>0</v>
      </c>
      <c r="J65" s="41">
        <v>0</v>
      </c>
    </row>
    <row r="66" spans="1:10" s="8" customFormat="1" ht="38.25" x14ac:dyDescent="0.25">
      <c r="A66" s="216"/>
      <c r="B66" s="211"/>
      <c r="C66" s="45" t="s">
        <v>29</v>
      </c>
      <c r="D66" s="15"/>
      <c r="E66" s="15"/>
      <c r="F66" s="15"/>
      <c r="G66" s="15"/>
      <c r="H66" s="41">
        <v>0</v>
      </c>
      <c r="I66" s="41">
        <v>0</v>
      </c>
      <c r="J66" s="41">
        <v>0</v>
      </c>
    </row>
    <row r="67" spans="1:10" s="8" customFormat="1" ht="25.5" x14ac:dyDescent="0.25">
      <c r="A67" s="216"/>
      <c r="B67" s="211"/>
      <c r="C67" s="45" t="s">
        <v>30</v>
      </c>
      <c r="D67" s="15"/>
      <c r="E67" s="15"/>
      <c r="F67" s="15"/>
      <c r="G67" s="15"/>
      <c r="H67" s="41">
        <v>0</v>
      </c>
      <c r="I67" s="41">
        <v>0</v>
      </c>
      <c r="J67" s="41">
        <v>0</v>
      </c>
    </row>
    <row r="68" spans="1:10" s="8" customFormat="1" ht="25.5" x14ac:dyDescent="0.25">
      <c r="A68" s="216"/>
      <c r="B68" s="212"/>
      <c r="C68" s="45" t="s">
        <v>31</v>
      </c>
      <c r="D68" s="15"/>
      <c r="E68" s="15"/>
      <c r="F68" s="15"/>
      <c r="G68" s="15"/>
      <c r="H68" s="12">
        <v>0</v>
      </c>
      <c r="I68" s="12">
        <v>0</v>
      </c>
      <c r="J68" s="12">
        <v>0</v>
      </c>
    </row>
    <row r="69" spans="1:10" s="8" customFormat="1" ht="15.75" x14ac:dyDescent="0.25">
      <c r="A69" s="216" t="s">
        <v>93</v>
      </c>
      <c r="B69" s="227" t="s">
        <v>68</v>
      </c>
      <c r="C69" s="45" t="s">
        <v>27</v>
      </c>
      <c r="D69" s="15"/>
      <c r="E69" s="15"/>
      <c r="F69" s="15"/>
      <c r="G69" s="15"/>
      <c r="H69" s="12">
        <v>3182</v>
      </c>
      <c r="I69" s="12">
        <v>3182</v>
      </c>
      <c r="J69" s="49">
        <v>0</v>
      </c>
    </row>
    <row r="70" spans="1:10" s="8" customFormat="1" ht="38.25" x14ac:dyDescent="0.25">
      <c r="A70" s="216"/>
      <c r="B70" s="228"/>
      <c r="C70" s="45" t="s">
        <v>28</v>
      </c>
      <c r="D70" s="15"/>
      <c r="E70" s="15"/>
      <c r="F70" s="15"/>
      <c r="G70" s="15"/>
      <c r="H70" s="12">
        <v>0</v>
      </c>
      <c r="I70" s="12">
        <v>0</v>
      </c>
      <c r="J70" s="12">
        <v>0</v>
      </c>
    </row>
    <row r="71" spans="1:10" s="8" customFormat="1" ht="38.25" x14ac:dyDescent="0.25">
      <c r="A71" s="216"/>
      <c r="B71" s="228"/>
      <c r="C71" s="45" t="s">
        <v>29</v>
      </c>
      <c r="D71" s="15"/>
      <c r="E71" s="15"/>
      <c r="F71" s="15"/>
      <c r="G71" s="15"/>
      <c r="H71" s="12">
        <v>0</v>
      </c>
      <c r="I71" s="12">
        <v>0</v>
      </c>
      <c r="J71" s="12">
        <v>0</v>
      </c>
    </row>
    <row r="72" spans="1:10" s="8" customFormat="1" ht="31.5" x14ac:dyDescent="0.25">
      <c r="A72" s="216"/>
      <c r="B72" s="228"/>
      <c r="C72" s="45" t="s">
        <v>30</v>
      </c>
      <c r="D72" s="15">
        <v>851</v>
      </c>
      <c r="E72" s="48" t="s">
        <v>148</v>
      </c>
      <c r="F72" s="48" t="s">
        <v>149</v>
      </c>
      <c r="G72" s="15">
        <v>244</v>
      </c>
      <c r="H72" s="12">
        <v>3182</v>
      </c>
      <c r="I72" s="39">
        <v>3182</v>
      </c>
      <c r="J72" s="39">
        <v>0</v>
      </c>
    </row>
    <row r="73" spans="1:10" s="8" customFormat="1" ht="25.5" x14ac:dyDescent="0.25">
      <c r="A73" s="216"/>
      <c r="B73" s="229"/>
      <c r="C73" s="45" t="s">
        <v>31</v>
      </c>
      <c r="D73" s="15"/>
      <c r="E73" s="15"/>
      <c r="F73" s="15"/>
      <c r="G73" s="15"/>
      <c r="H73" s="12">
        <v>0</v>
      </c>
      <c r="I73" s="12">
        <v>0</v>
      </c>
      <c r="J73" s="12">
        <v>0</v>
      </c>
    </row>
    <row r="74" spans="1:10" s="8" customFormat="1" ht="15.75" x14ac:dyDescent="0.25">
      <c r="A74" s="216" t="s">
        <v>94</v>
      </c>
      <c r="B74" s="210" t="s">
        <v>63</v>
      </c>
      <c r="C74" s="45" t="s">
        <v>27</v>
      </c>
      <c r="D74" s="15"/>
      <c r="E74" s="15"/>
      <c r="F74" s="15"/>
      <c r="G74" s="15"/>
      <c r="H74" s="12">
        <v>97.99</v>
      </c>
      <c r="I74" s="12">
        <v>97.99</v>
      </c>
      <c r="J74" s="41">
        <f>J77</f>
        <v>97.99</v>
      </c>
    </row>
    <row r="75" spans="1:10" s="8" customFormat="1" ht="38.25" x14ac:dyDescent="0.25">
      <c r="A75" s="216"/>
      <c r="B75" s="211"/>
      <c r="C75" s="45" t="s">
        <v>28</v>
      </c>
      <c r="D75" s="15"/>
      <c r="E75" s="15"/>
      <c r="F75" s="15"/>
      <c r="G75" s="15"/>
      <c r="H75" s="12">
        <v>0</v>
      </c>
      <c r="I75" s="12">
        <v>0</v>
      </c>
      <c r="J75" s="12">
        <v>0</v>
      </c>
    </row>
    <row r="76" spans="1:10" s="8" customFormat="1" ht="38.25" x14ac:dyDescent="0.25">
      <c r="A76" s="216"/>
      <c r="B76" s="211"/>
      <c r="C76" s="45" t="s">
        <v>29</v>
      </c>
      <c r="D76" s="15"/>
      <c r="E76" s="15"/>
      <c r="F76" s="15"/>
      <c r="G76" s="15"/>
      <c r="H76" s="12">
        <v>0</v>
      </c>
      <c r="I76" s="12">
        <v>0</v>
      </c>
      <c r="J76" s="12">
        <v>0</v>
      </c>
    </row>
    <row r="77" spans="1:10" s="7" customFormat="1" ht="31.5" x14ac:dyDescent="0.25">
      <c r="A77" s="216"/>
      <c r="B77" s="211"/>
      <c r="C77" s="45" t="s">
        <v>30</v>
      </c>
      <c r="D77" s="15">
        <v>851</v>
      </c>
      <c r="E77" s="48" t="s">
        <v>148</v>
      </c>
      <c r="F77" s="48" t="s">
        <v>150</v>
      </c>
      <c r="G77" s="15">
        <v>244</v>
      </c>
      <c r="H77" s="12">
        <v>97.99</v>
      </c>
      <c r="I77" s="12">
        <v>97.99</v>
      </c>
      <c r="J77" s="41">
        <v>97.99</v>
      </c>
    </row>
    <row r="78" spans="1:10" s="7" customFormat="1" ht="25.5" x14ac:dyDescent="0.25">
      <c r="A78" s="216"/>
      <c r="B78" s="212"/>
      <c r="C78" s="45" t="s">
        <v>31</v>
      </c>
      <c r="D78" s="15"/>
      <c r="E78" s="15"/>
      <c r="F78" s="15"/>
      <c r="G78" s="15"/>
      <c r="H78" s="12">
        <v>0</v>
      </c>
      <c r="I78" s="12">
        <v>0</v>
      </c>
      <c r="J78" s="12">
        <v>0</v>
      </c>
    </row>
    <row r="79" spans="1:10" s="9" customFormat="1" ht="15.75" x14ac:dyDescent="0.25">
      <c r="A79" s="216" t="s">
        <v>95</v>
      </c>
      <c r="B79" s="210" t="s">
        <v>69</v>
      </c>
      <c r="C79" s="45" t="s">
        <v>27</v>
      </c>
      <c r="D79" s="15"/>
      <c r="E79" s="15"/>
      <c r="F79" s="15"/>
      <c r="G79" s="15"/>
      <c r="H79" s="49">
        <f>H81+H82+H83</f>
        <v>2745.28</v>
      </c>
      <c r="I79" s="49">
        <f t="shared" ref="I79:J79" si="3">I81+I82+I83</f>
        <v>2745.28</v>
      </c>
      <c r="J79" s="49">
        <f t="shared" si="3"/>
        <v>449.5</v>
      </c>
    </row>
    <row r="80" spans="1:10" s="9" customFormat="1" ht="38.25" x14ac:dyDescent="0.25">
      <c r="A80" s="216"/>
      <c r="B80" s="211"/>
      <c r="C80" s="45" t="s">
        <v>28</v>
      </c>
      <c r="D80" s="15"/>
      <c r="E80" s="15"/>
      <c r="F80" s="15"/>
      <c r="G80" s="15"/>
      <c r="H80" s="49">
        <v>0</v>
      </c>
      <c r="I80" s="49">
        <v>0</v>
      </c>
      <c r="J80" s="49">
        <v>0</v>
      </c>
    </row>
    <row r="81" spans="1:11" s="9" customFormat="1" ht="38.25" x14ac:dyDescent="0.25">
      <c r="A81" s="216"/>
      <c r="B81" s="211"/>
      <c r="C81" s="45" t="s">
        <v>29</v>
      </c>
      <c r="D81" s="15">
        <v>851</v>
      </c>
      <c r="E81" s="48" t="s">
        <v>152</v>
      </c>
      <c r="F81" s="48" t="s">
        <v>153</v>
      </c>
      <c r="G81" s="15">
        <v>244</v>
      </c>
      <c r="H81" s="49">
        <v>1728</v>
      </c>
      <c r="I81" s="49">
        <v>1728</v>
      </c>
      <c r="J81" s="49">
        <v>0</v>
      </c>
    </row>
    <row r="82" spans="1:11" s="9" customFormat="1" ht="31.5" x14ac:dyDescent="0.25">
      <c r="A82" s="216"/>
      <c r="B82" s="211"/>
      <c r="C82" s="230" t="s">
        <v>30</v>
      </c>
      <c r="D82" s="15">
        <v>851</v>
      </c>
      <c r="E82" s="48" t="s">
        <v>152</v>
      </c>
      <c r="F82" s="15" t="s">
        <v>151</v>
      </c>
      <c r="G82" s="15">
        <v>244</v>
      </c>
      <c r="H82" s="49">
        <v>17.45</v>
      </c>
      <c r="I82" s="49">
        <v>17.45</v>
      </c>
      <c r="J82" s="49">
        <v>0</v>
      </c>
    </row>
    <row r="83" spans="1:11" s="100" customFormat="1" ht="31.5" x14ac:dyDescent="0.25">
      <c r="A83" s="216"/>
      <c r="B83" s="211"/>
      <c r="C83" s="231"/>
      <c r="D83" s="15">
        <v>851</v>
      </c>
      <c r="E83" s="48" t="s">
        <v>152</v>
      </c>
      <c r="F83" s="49" t="s">
        <v>190</v>
      </c>
      <c r="G83" s="15">
        <v>244</v>
      </c>
      <c r="H83" s="125">
        <v>999.83</v>
      </c>
      <c r="I83" s="125">
        <v>999.83</v>
      </c>
      <c r="J83" s="49">
        <v>449.5</v>
      </c>
    </row>
    <row r="84" spans="1:11" s="9" customFormat="1" ht="25.5" x14ac:dyDescent="0.25">
      <c r="A84" s="216"/>
      <c r="B84" s="212"/>
      <c r="C84" s="45" t="s">
        <v>31</v>
      </c>
      <c r="D84" s="15"/>
      <c r="E84" s="15"/>
      <c r="F84" s="15"/>
      <c r="G84" s="15"/>
      <c r="H84" s="12">
        <v>0</v>
      </c>
      <c r="I84" s="12">
        <v>0</v>
      </c>
      <c r="J84" s="12">
        <v>0</v>
      </c>
    </row>
    <row r="85" spans="1:11" s="100" customFormat="1" ht="15.75" x14ac:dyDescent="0.25">
      <c r="A85" s="197" t="s">
        <v>226</v>
      </c>
      <c r="B85" s="198" t="s">
        <v>206</v>
      </c>
      <c r="C85" s="35" t="s">
        <v>115</v>
      </c>
      <c r="D85" s="35"/>
      <c r="E85" s="35"/>
      <c r="F85" s="35"/>
      <c r="G85" s="35"/>
      <c r="H85" s="39">
        <f>H87+H88</f>
        <v>77.19</v>
      </c>
      <c r="I85" s="40">
        <f>I87+I88</f>
        <v>77.19</v>
      </c>
      <c r="J85" s="40">
        <f>J87+J88</f>
        <v>77.19</v>
      </c>
    </row>
    <row r="86" spans="1:11" s="100" customFormat="1" ht="38.25" x14ac:dyDescent="0.25">
      <c r="A86" s="197"/>
      <c r="B86" s="198"/>
      <c r="C86" s="35" t="s">
        <v>28</v>
      </c>
      <c r="D86" s="35"/>
      <c r="E86" s="35"/>
      <c r="F86" s="35"/>
      <c r="G86" s="35"/>
      <c r="H86" s="39">
        <v>0</v>
      </c>
      <c r="I86" s="39">
        <v>0</v>
      </c>
      <c r="J86" s="39">
        <v>0</v>
      </c>
    </row>
    <row r="87" spans="1:11" s="100" customFormat="1" ht="38.25" x14ac:dyDescent="0.25">
      <c r="A87" s="197"/>
      <c r="B87" s="198"/>
      <c r="C87" s="35" t="s">
        <v>29</v>
      </c>
      <c r="D87" s="13"/>
      <c r="E87" s="50"/>
      <c r="F87" s="51"/>
      <c r="G87" s="40"/>
      <c r="H87" s="39">
        <v>0</v>
      </c>
      <c r="I87" s="39">
        <v>0</v>
      </c>
      <c r="J87" s="39">
        <v>0</v>
      </c>
    </row>
    <row r="88" spans="1:11" s="100" customFormat="1" ht="15.75" customHeight="1" x14ac:dyDescent="0.25">
      <c r="A88" s="197"/>
      <c r="B88" s="198"/>
      <c r="C88" s="35" t="s">
        <v>30</v>
      </c>
      <c r="D88" s="56">
        <v>851</v>
      </c>
      <c r="E88" s="131" t="s">
        <v>148</v>
      </c>
      <c r="F88" s="131" t="s">
        <v>208</v>
      </c>
      <c r="G88" s="109">
        <v>244</v>
      </c>
      <c r="H88" s="40">
        <v>77.19</v>
      </c>
      <c r="I88" s="40">
        <v>77.19</v>
      </c>
      <c r="J88" s="40">
        <v>77.19</v>
      </c>
    </row>
    <row r="89" spans="1:11" s="100" customFormat="1" ht="25.5" x14ac:dyDescent="0.25">
      <c r="A89" s="197"/>
      <c r="B89" s="198"/>
      <c r="C89" s="35" t="s">
        <v>31</v>
      </c>
      <c r="D89" s="33"/>
      <c r="E89" s="33"/>
      <c r="F89" s="33"/>
      <c r="G89" s="33"/>
      <c r="H89" s="52">
        <v>0</v>
      </c>
      <c r="I89" s="52">
        <v>0</v>
      </c>
      <c r="J89" s="52">
        <v>0</v>
      </c>
    </row>
    <row r="90" spans="1:11" s="100" customFormat="1" ht="25.5" x14ac:dyDescent="0.25">
      <c r="A90" s="143"/>
      <c r="B90" s="144"/>
      <c r="C90" s="45" t="s">
        <v>31</v>
      </c>
      <c r="D90" s="15"/>
      <c r="E90" s="15"/>
      <c r="F90" s="15"/>
      <c r="G90" s="15"/>
      <c r="H90" s="41"/>
      <c r="I90" s="142"/>
      <c r="J90" s="41"/>
    </row>
    <row r="91" spans="1:11" s="9" customFormat="1" ht="15.75" x14ac:dyDescent="0.25">
      <c r="A91" s="205" t="s">
        <v>104</v>
      </c>
      <c r="B91" s="206" t="s">
        <v>105</v>
      </c>
      <c r="C91" s="35" t="s">
        <v>27</v>
      </c>
      <c r="D91" s="13"/>
      <c r="E91" s="13"/>
      <c r="F91" s="13"/>
      <c r="G91" s="13"/>
      <c r="H91" s="39">
        <v>2485.14</v>
      </c>
      <c r="I91" s="31">
        <v>2485.14</v>
      </c>
      <c r="J91" s="39">
        <v>2485.14</v>
      </c>
      <c r="K91" s="32"/>
    </row>
    <row r="92" spans="1:11" s="9" customFormat="1" ht="38.25" x14ac:dyDescent="0.25">
      <c r="A92" s="205"/>
      <c r="B92" s="207"/>
      <c r="C92" s="35" t="s">
        <v>28</v>
      </c>
      <c r="D92" s="13"/>
      <c r="E92" s="13"/>
      <c r="F92" s="13"/>
      <c r="G92" s="13"/>
      <c r="H92" s="39">
        <v>0</v>
      </c>
      <c r="I92" s="31">
        <v>0</v>
      </c>
      <c r="J92" s="39">
        <v>0</v>
      </c>
      <c r="K92" s="32"/>
    </row>
    <row r="93" spans="1:11" s="9" customFormat="1" ht="38.25" x14ac:dyDescent="0.25">
      <c r="A93" s="205"/>
      <c r="B93" s="207"/>
      <c r="C93" s="35" t="s">
        <v>29</v>
      </c>
      <c r="D93" s="13"/>
      <c r="E93" s="13"/>
      <c r="F93" s="13"/>
      <c r="G93" s="13"/>
      <c r="H93" s="39">
        <v>0</v>
      </c>
      <c r="I93" s="31">
        <v>0</v>
      </c>
      <c r="J93" s="39">
        <v>0</v>
      </c>
      <c r="K93" s="32"/>
    </row>
    <row r="94" spans="1:11" s="9" customFormat="1" ht="25.5" x14ac:dyDescent="0.25">
      <c r="A94" s="205"/>
      <c r="B94" s="207"/>
      <c r="C94" s="35" t="s">
        <v>30</v>
      </c>
      <c r="D94" s="13"/>
      <c r="E94" s="13"/>
      <c r="F94" s="13"/>
      <c r="G94" s="13"/>
      <c r="H94" s="39">
        <v>2485.14</v>
      </c>
      <c r="I94" s="31">
        <v>2485.14</v>
      </c>
      <c r="J94" s="39">
        <v>2485.14</v>
      </c>
      <c r="K94" s="32"/>
    </row>
    <row r="95" spans="1:11" s="9" customFormat="1" ht="25.5" x14ac:dyDescent="0.25">
      <c r="A95" s="205"/>
      <c r="B95" s="208"/>
      <c r="C95" s="35" t="s">
        <v>31</v>
      </c>
      <c r="D95" s="13"/>
      <c r="E95" s="13"/>
      <c r="F95" s="13"/>
      <c r="G95" s="13"/>
      <c r="H95" s="39">
        <v>0</v>
      </c>
      <c r="I95" s="31">
        <v>0</v>
      </c>
      <c r="J95" s="39">
        <v>0</v>
      </c>
      <c r="K95" s="32"/>
    </row>
    <row r="96" spans="1:11" s="9" customFormat="1" ht="15.75" x14ac:dyDescent="0.25">
      <c r="A96" s="205" t="s">
        <v>106</v>
      </c>
      <c r="B96" s="202" t="s">
        <v>107</v>
      </c>
      <c r="C96" s="35" t="s">
        <v>27</v>
      </c>
      <c r="D96" s="13"/>
      <c r="E96" s="13"/>
      <c r="F96" s="13"/>
      <c r="G96" s="13"/>
      <c r="H96" s="39">
        <v>0</v>
      </c>
      <c r="I96" s="31">
        <v>0</v>
      </c>
      <c r="J96" s="39">
        <v>0</v>
      </c>
      <c r="K96" s="32"/>
    </row>
    <row r="97" spans="1:11" s="9" customFormat="1" ht="38.25" x14ac:dyDescent="0.25">
      <c r="A97" s="205"/>
      <c r="B97" s="203"/>
      <c r="C97" s="35" t="s">
        <v>28</v>
      </c>
      <c r="D97" s="13"/>
      <c r="E97" s="13"/>
      <c r="F97" s="13"/>
      <c r="G97" s="13"/>
      <c r="H97" s="39">
        <v>0</v>
      </c>
      <c r="I97" s="31">
        <v>0</v>
      </c>
      <c r="J97" s="39">
        <v>0</v>
      </c>
      <c r="K97" s="32"/>
    </row>
    <row r="98" spans="1:11" s="9" customFormat="1" ht="38.25" x14ac:dyDescent="0.25">
      <c r="A98" s="205"/>
      <c r="B98" s="203"/>
      <c r="C98" s="35" t="s">
        <v>29</v>
      </c>
      <c r="D98" s="13"/>
      <c r="E98" s="13"/>
      <c r="F98" s="13"/>
      <c r="G98" s="13"/>
      <c r="H98" s="39">
        <v>0</v>
      </c>
      <c r="I98" s="31">
        <v>0</v>
      </c>
      <c r="J98" s="39">
        <v>0</v>
      </c>
      <c r="K98" s="32"/>
    </row>
    <row r="99" spans="1:11" s="9" customFormat="1" ht="25.5" x14ac:dyDescent="0.25">
      <c r="A99" s="205"/>
      <c r="B99" s="203"/>
      <c r="C99" s="35" t="s">
        <v>30</v>
      </c>
      <c r="D99" s="13"/>
      <c r="E99" s="13"/>
      <c r="F99" s="13"/>
      <c r="G99" s="13"/>
      <c r="H99" s="39">
        <v>0</v>
      </c>
      <c r="I99" s="31">
        <v>0</v>
      </c>
      <c r="J99" s="39">
        <v>0</v>
      </c>
      <c r="K99" s="32"/>
    </row>
    <row r="100" spans="1:11" s="9" customFormat="1" ht="126" customHeight="1" x14ac:dyDescent="0.25">
      <c r="A100" s="205"/>
      <c r="B100" s="204"/>
      <c r="C100" s="35" t="s">
        <v>31</v>
      </c>
      <c r="D100" s="13"/>
      <c r="E100" s="13"/>
      <c r="F100" s="13"/>
      <c r="G100" s="13"/>
      <c r="H100" s="39">
        <v>0</v>
      </c>
      <c r="I100" s="31">
        <v>0</v>
      </c>
      <c r="J100" s="39">
        <v>0</v>
      </c>
      <c r="K100" s="32"/>
    </row>
    <row r="101" spans="1:11" s="9" customFormat="1" ht="15.75" x14ac:dyDescent="0.25">
      <c r="A101" s="205" t="s">
        <v>108</v>
      </c>
      <c r="B101" s="202" t="s">
        <v>109</v>
      </c>
      <c r="C101" s="35" t="s">
        <v>27</v>
      </c>
      <c r="D101" s="13"/>
      <c r="E101" s="13"/>
      <c r="F101" s="13"/>
      <c r="G101" s="13"/>
      <c r="H101" s="39">
        <v>0</v>
      </c>
      <c r="I101" s="31">
        <v>0</v>
      </c>
      <c r="J101" s="39">
        <v>0</v>
      </c>
      <c r="K101" s="32"/>
    </row>
    <row r="102" spans="1:11" s="9" customFormat="1" ht="38.25" x14ac:dyDescent="0.25">
      <c r="A102" s="205"/>
      <c r="B102" s="203"/>
      <c r="C102" s="35" t="s">
        <v>28</v>
      </c>
      <c r="D102" s="13"/>
      <c r="E102" s="13"/>
      <c r="F102" s="13"/>
      <c r="G102" s="13"/>
      <c r="H102" s="39">
        <v>0</v>
      </c>
      <c r="I102" s="31">
        <v>0</v>
      </c>
      <c r="J102" s="39">
        <v>0</v>
      </c>
      <c r="K102" s="32"/>
    </row>
    <row r="103" spans="1:11" s="9" customFormat="1" ht="38.25" x14ac:dyDescent="0.25">
      <c r="A103" s="205"/>
      <c r="B103" s="203"/>
      <c r="C103" s="35" t="s">
        <v>29</v>
      </c>
      <c r="D103" s="13"/>
      <c r="E103" s="13"/>
      <c r="F103" s="13"/>
      <c r="G103" s="13"/>
      <c r="H103" s="39">
        <v>0</v>
      </c>
      <c r="I103" s="31">
        <v>0</v>
      </c>
      <c r="J103" s="39">
        <v>0</v>
      </c>
      <c r="K103" s="32"/>
    </row>
    <row r="104" spans="1:11" s="9" customFormat="1" ht="25.5" x14ac:dyDescent="0.25">
      <c r="A104" s="205"/>
      <c r="B104" s="203"/>
      <c r="C104" s="35" t="s">
        <v>30</v>
      </c>
      <c r="D104" s="13"/>
      <c r="E104" s="13"/>
      <c r="F104" s="13"/>
      <c r="G104" s="13"/>
      <c r="H104" s="39">
        <v>0</v>
      </c>
      <c r="I104" s="31">
        <v>0</v>
      </c>
      <c r="J104" s="39">
        <v>0</v>
      </c>
      <c r="K104" s="32"/>
    </row>
    <row r="105" spans="1:11" s="9" customFormat="1" ht="25.5" x14ac:dyDescent="0.25">
      <c r="A105" s="205"/>
      <c r="B105" s="204"/>
      <c r="C105" s="35" t="s">
        <v>31</v>
      </c>
      <c r="D105" s="13"/>
      <c r="E105" s="13"/>
      <c r="F105" s="13"/>
      <c r="G105" s="13"/>
      <c r="H105" s="39">
        <v>0</v>
      </c>
      <c r="I105" s="31">
        <v>0</v>
      </c>
      <c r="J105" s="39">
        <v>0</v>
      </c>
      <c r="K105" s="32"/>
    </row>
    <row r="106" spans="1:11" s="9" customFormat="1" ht="15.75" x14ac:dyDescent="0.25">
      <c r="A106" s="205" t="s">
        <v>110</v>
      </c>
      <c r="B106" s="202" t="s">
        <v>111</v>
      </c>
      <c r="C106" s="35" t="s">
        <v>27</v>
      </c>
      <c r="D106" s="13"/>
      <c r="E106" s="13"/>
      <c r="F106" s="13"/>
      <c r="G106" s="13"/>
      <c r="H106" s="39">
        <v>2485.14</v>
      </c>
      <c r="I106" s="31">
        <v>2485.14</v>
      </c>
      <c r="J106" s="39">
        <v>2485.14</v>
      </c>
      <c r="K106" s="32"/>
    </row>
    <row r="107" spans="1:11" s="9" customFormat="1" ht="38.25" x14ac:dyDescent="0.25">
      <c r="A107" s="205"/>
      <c r="B107" s="203"/>
      <c r="C107" s="35" t="s">
        <v>28</v>
      </c>
      <c r="D107" s="13"/>
      <c r="E107" s="13"/>
      <c r="F107" s="13"/>
      <c r="G107" s="13"/>
      <c r="H107" s="39">
        <v>0</v>
      </c>
      <c r="I107" s="31">
        <v>0</v>
      </c>
      <c r="J107" s="39">
        <v>0</v>
      </c>
      <c r="K107" s="32"/>
    </row>
    <row r="108" spans="1:11" s="9" customFormat="1" ht="38.25" x14ac:dyDescent="0.25">
      <c r="A108" s="205"/>
      <c r="B108" s="203"/>
      <c r="C108" s="35" t="s">
        <v>29</v>
      </c>
      <c r="D108" s="13"/>
      <c r="E108" s="13"/>
      <c r="F108" s="13"/>
      <c r="G108" s="13"/>
      <c r="H108" s="39">
        <v>0</v>
      </c>
      <c r="I108" s="31">
        <v>0</v>
      </c>
      <c r="J108" s="39">
        <v>0</v>
      </c>
      <c r="K108" s="32"/>
    </row>
    <row r="109" spans="1:11" s="9" customFormat="1" ht="31.5" x14ac:dyDescent="0.25">
      <c r="A109" s="205"/>
      <c r="B109" s="203"/>
      <c r="C109" s="35" t="s">
        <v>30</v>
      </c>
      <c r="D109" s="13">
        <v>851</v>
      </c>
      <c r="E109" s="50" t="s">
        <v>143</v>
      </c>
      <c r="F109" s="51" t="s">
        <v>144</v>
      </c>
      <c r="G109" s="13">
        <v>244</v>
      </c>
      <c r="H109" s="39">
        <v>2485.14</v>
      </c>
      <c r="I109" s="31">
        <v>2485.14</v>
      </c>
      <c r="J109" s="39">
        <v>2485.14</v>
      </c>
      <c r="K109" s="30"/>
    </row>
    <row r="110" spans="1:11" s="9" customFormat="1" ht="25.5" x14ac:dyDescent="0.25">
      <c r="A110" s="205"/>
      <c r="B110" s="204"/>
      <c r="C110" s="35" t="s">
        <v>31</v>
      </c>
      <c r="D110" s="13"/>
      <c r="E110" s="13"/>
      <c r="F110" s="13"/>
      <c r="G110" s="13"/>
      <c r="H110" s="39">
        <v>0</v>
      </c>
      <c r="I110" s="31">
        <v>0</v>
      </c>
      <c r="J110" s="39">
        <v>0</v>
      </c>
      <c r="K110" s="32"/>
    </row>
    <row r="111" spans="1:11" s="9" customFormat="1" ht="15.75" x14ac:dyDescent="0.25">
      <c r="A111" s="205" t="s">
        <v>112</v>
      </c>
      <c r="B111" s="199" t="s">
        <v>154</v>
      </c>
      <c r="C111" s="35" t="s">
        <v>115</v>
      </c>
      <c r="D111" s="35"/>
      <c r="E111" s="35"/>
      <c r="F111" s="35"/>
      <c r="G111" s="35"/>
      <c r="H111" s="39">
        <f>H113+H114</f>
        <v>7674.6</v>
      </c>
      <c r="I111" s="39">
        <f t="shared" ref="I111:J111" si="4">I113+I114</f>
        <v>7674.6</v>
      </c>
      <c r="J111" s="39">
        <f t="shared" si="4"/>
        <v>7674.6</v>
      </c>
    </row>
    <row r="112" spans="1:11" s="9" customFormat="1" ht="38.25" x14ac:dyDescent="0.25">
      <c r="A112" s="205"/>
      <c r="B112" s="200"/>
      <c r="C112" s="35" t="s">
        <v>28</v>
      </c>
      <c r="D112" s="35"/>
      <c r="E112" s="35"/>
      <c r="F112" s="35"/>
      <c r="G112" s="35"/>
      <c r="H112" s="39">
        <v>0</v>
      </c>
      <c r="I112" s="39">
        <v>0</v>
      </c>
      <c r="J112" s="39">
        <v>0</v>
      </c>
    </row>
    <row r="113" spans="1:10" s="9" customFormat="1" ht="38.25" x14ac:dyDescent="0.25">
      <c r="A113" s="205"/>
      <c r="B113" s="200"/>
      <c r="C113" s="35" t="s">
        <v>29</v>
      </c>
      <c r="D113" s="35"/>
      <c r="E113" s="35"/>
      <c r="F113" s="35"/>
      <c r="G113" s="35"/>
      <c r="H113" s="39">
        <f t="shared" ref="H113:J114" si="5">H118</f>
        <v>1714.33</v>
      </c>
      <c r="I113" s="39">
        <f t="shared" si="5"/>
        <v>1714.33</v>
      </c>
      <c r="J113" s="39">
        <f t="shared" si="5"/>
        <v>1714.33</v>
      </c>
    </row>
    <row r="114" spans="1:10" s="9" customFormat="1" ht="25.5" x14ac:dyDescent="0.25">
      <c r="A114" s="205"/>
      <c r="B114" s="200"/>
      <c r="C114" s="35" t="s">
        <v>30</v>
      </c>
      <c r="D114" s="35"/>
      <c r="E114" s="35"/>
      <c r="F114" s="35"/>
      <c r="G114" s="35"/>
      <c r="H114" s="40">
        <f t="shared" si="5"/>
        <v>5960.27</v>
      </c>
      <c r="I114" s="39">
        <f t="shared" si="5"/>
        <v>5960.27</v>
      </c>
      <c r="J114" s="39">
        <f t="shared" si="5"/>
        <v>5960.27</v>
      </c>
    </row>
    <row r="115" spans="1:10" ht="25.5" x14ac:dyDescent="0.25">
      <c r="A115" s="205"/>
      <c r="B115" s="201"/>
      <c r="C115" s="35" t="s">
        <v>31</v>
      </c>
      <c r="D115" s="35"/>
      <c r="E115" s="35"/>
      <c r="F115" s="35"/>
      <c r="G115" s="35"/>
      <c r="H115" s="39">
        <v>0</v>
      </c>
      <c r="I115" s="39">
        <v>0</v>
      </c>
      <c r="J115" s="39">
        <v>0</v>
      </c>
    </row>
    <row r="116" spans="1:10" ht="15.75" x14ac:dyDescent="0.25">
      <c r="A116" s="205" t="s">
        <v>113</v>
      </c>
      <c r="B116" s="202" t="s">
        <v>114</v>
      </c>
      <c r="C116" s="35" t="s">
        <v>115</v>
      </c>
      <c r="D116" s="35"/>
      <c r="E116" s="35"/>
      <c r="F116" s="35"/>
      <c r="G116" s="35"/>
      <c r="H116" s="39">
        <f>H118+H119</f>
        <v>7674.6</v>
      </c>
      <c r="I116" s="39">
        <f>I118+I119</f>
        <v>7674.6</v>
      </c>
      <c r="J116" s="39">
        <f>J118+J119</f>
        <v>7674.6</v>
      </c>
    </row>
    <row r="117" spans="1:10" ht="38.25" x14ac:dyDescent="0.25">
      <c r="A117" s="205"/>
      <c r="B117" s="203"/>
      <c r="C117" s="35" t="s">
        <v>28</v>
      </c>
      <c r="D117" s="35"/>
      <c r="E117" s="35"/>
      <c r="F117" s="35"/>
      <c r="G117" s="35"/>
      <c r="H117" s="39">
        <v>0</v>
      </c>
      <c r="I117" s="39">
        <v>0</v>
      </c>
      <c r="J117" s="39">
        <v>0</v>
      </c>
    </row>
    <row r="118" spans="1:10" ht="38.25" x14ac:dyDescent="0.25">
      <c r="A118" s="205"/>
      <c r="B118" s="203"/>
      <c r="C118" s="35" t="s">
        <v>29</v>
      </c>
      <c r="D118" s="13">
        <v>851</v>
      </c>
      <c r="E118" s="50" t="s">
        <v>143</v>
      </c>
      <c r="F118" s="51" t="s">
        <v>145</v>
      </c>
      <c r="G118" s="40">
        <v>0</v>
      </c>
      <c r="H118" s="39">
        <v>1714.33</v>
      </c>
      <c r="I118" s="39">
        <v>1714.33</v>
      </c>
      <c r="J118" s="39">
        <v>1714.33</v>
      </c>
    </row>
    <row r="119" spans="1:10" ht="31.5" x14ac:dyDescent="0.25">
      <c r="A119" s="205"/>
      <c r="B119" s="203"/>
      <c r="C119" s="35" t="s">
        <v>30</v>
      </c>
      <c r="D119" s="13">
        <v>851</v>
      </c>
      <c r="E119" s="50" t="s">
        <v>143</v>
      </c>
      <c r="F119" s="51" t="s">
        <v>146</v>
      </c>
      <c r="G119" s="40">
        <v>0</v>
      </c>
      <c r="H119" s="40">
        <v>5960.27</v>
      </c>
      <c r="I119" s="39">
        <v>5960.27</v>
      </c>
      <c r="J119" s="39">
        <v>5960.27</v>
      </c>
    </row>
    <row r="120" spans="1:10" ht="16.5" customHeight="1" x14ac:dyDescent="0.25">
      <c r="A120" s="205"/>
      <c r="B120" s="204"/>
      <c r="C120" s="35" t="s">
        <v>31</v>
      </c>
      <c r="D120" s="33"/>
      <c r="E120" s="33"/>
      <c r="F120" s="33"/>
      <c r="G120" s="33"/>
      <c r="H120" s="52">
        <v>0</v>
      </c>
      <c r="I120" s="52">
        <v>0</v>
      </c>
      <c r="J120" s="52">
        <v>0</v>
      </c>
    </row>
  </sheetData>
  <autoFilter ref="A6:J120"/>
  <mergeCells count="54">
    <mergeCell ref="A23:A27"/>
    <mergeCell ref="A28:A32"/>
    <mergeCell ref="A33:A37"/>
    <mergeCell ref="A38:A42"/>
    <mergeCell ref="A43:A47"/>
    <mergeCell ref="C82:C83"/>
    <mergeCell ref="C56:C57"/>
    <mergeCell ref="D4:G4"/>
    <mergeCell ref="B74:B78"/>
    <mergeCell ref="B79:B84"/>
    <mergeCell ref="A79:A84"/>
    <mergeCell ref="B64:B68"/>
    <mergeCell ref="B69:B73"/>
    <mergeCell ref="A64:A68"/>
    <mergeCell ref="B43:B47"/>
    <mergeCell ref="A48:A52"/>
    <mergeCell ref="A53:A58"/>
    <mergeCell ref="A69:A73"/>
    <mergeCell ref="A74:A78"/>
    <mergeCell ref="B7:B11"/>
    <mergeCell ref="B38:B42"/>
    <mergeCell ref="B18:B22"/>
    <mergeCell ref="B23:B27"/>
    <mergeCell ref="B28:B32"/>
    <mergeCell ref="B1:J1"/>
    <mergeCell ref="B48:B52"/>
    <mergeCell ref="B53:B58"/>
    <mergeCell ref="B59:B63"/>
    <mergeCell ref="A59:A63"/>
    <mergeCell ref="B33:B37"/>
    <mergeCell ref="A18:A22"/>
    <mergeCell ref="A7:A11"/>
    <mergeCell ref="A4:A5"/>
    <mergeCell ref="C4:C5"/>
    <mergeCell ref="H4:J4"/>
    <mergeCell ref="A12:A17"/>
    <mergeCell ref="B12:B17"/>
    <mergeCell ref="B2:J2"/>
    <mergeCell ref="B3:J3"/>
    <mergeCell ref="B4:B5"/>
    <mergeCell ref="B116:B120"/>
    <mergeCell ref="A111:A115"/>
    <mergeCell ref="A116:A120"/>
    <mergeCell ref="B96:B100"/>
    <mergeCell ref="A96:A100"/>
    <mergeCell ref="B101:B105"/>
    <mergeCell ref="A101:A105"/>
    <mergeCell ref="A85:A89"/>
    <mergeCell ref="B85:B89"/>
    <mergeCell ref="B111:B115"/>
    <mergeCell ref="B106:B110"/>
    <mergeCell ref="A106:A110"/>
    <mergeCell ref="B91:B95"/>
    <mergeCell ref="A91:A9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>
    <oddHeader>&amp;C&amp;"Times New Roman,обычный"&amp;P</oddHeader>
    <firstHeader>&amp;R&amp;"Times New Roman,обычный"&amp;12Приложение 8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view="pageLayout" topLeftCell="A216" zoomScaleNormal="100" workbookViewId="0">
      <selection sqref="A1:N227"/>
    </sheetView>
  </sheetViews>
  <sheetFormatPr defaultColWidth="9.140625" defaultRowHeight="16.5" x14ac:dyDescent="0.25"/>
  <cols>
    <col min="1" max="1" width="7.5703125" style="14" customWidth="1"/>
    <col min="2" max="2" width="41" style="21" customWidth="1"/>
    <col min="3" max="3" width="41.42578125" style="14" customWidth="1"/>
    <col min="4" max="4" width="9.85546875" style="20" customWidth="1"/>
    <col min="5" max="5" width="9.7109375" style="20" customWidth="1"/>
    <col min="6" max="6" width="10" style="20" customWidth="1"/>
    <col min="7" max="7" width="10.140625" style="20" customWidth="1"/>
    <col min="8" max="9" width="9.5703125" style="16" customWidth="1"/>
    <col min="10" max="10" width="9.28515625" style="37" customWidth="1"/>
    <col min="11" max="11" width="9.42578125" style="37" customWidth="1"/>
    <col min="12" max="12" width="10" style="14" customWidth="1"/>
    <col min="13" max="16384" width="9.140625" style="14"/>
  </cols>
  <sheetData>
    <row r="1" spans="1:14" s="101" customFormat="1" ht="43.5" customHeight="1" x14ac:dyDescent="0.25">
      <c r="A1" s="258" t="s">
        <v>192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s="101" customFormat="1" ht="44.25" customHeight="1" x14ac:dyDescent="0.25">
      <c r="A2" s="259" t="s">
        <v>191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14" s="101" customFormat="1" x14ac:dyDescent="0.25">
      <c r="A3" s="233"/>
      <c r="B3" s="233"/>
      <c r="C3" s="233"/>
      <c r="D3" s="234"/>
      <c r="E3" s="234"/>
      <c r="F3" s="234"/>
      <c r="G3" s="234"/>
      <c r="H3" s="234"/>
      <c r="I3" s="234"/>
      <c r="J3" s="234"/>
      <c r="K3" s="234"/>
    </row>
    <row r="4" spans="1:14" s="101" customFormat="1" ht="15" x14ac:dyDescent="0.25">
      <c r="A4" s="265" t="s">
        <v>11</v>
      </c>
      <c r="B4" s="264" t="s">
        <v>12</v>
      </c>
      <c r="C4" s="265" t="s">
        <v>22</v>
      </c>
      <c r="D4" s="260" t="s">
        <v>137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s="101" customFormat="1" ht="63.75" x14ac:dyDescent="0.25">
      <c r="A5" s="265"/>
      <c r="B5" s="264"/>
      <c r="C5" s="265"/>
      <c r="D5" s="236" t="s">
        <v>47</v>
      </c>
      <c r="E5" s="236"/>
      <c r="F5" s="236" t="s">
        <v>130</v>
      </c>
      <c r="G5" s="236"/>
      <c r="H5" s="236" t="s">
        <v>132</v>
      </c>
      <c r="I5" s="236"/>
      <c r="J5" s="236" t="s">
        <v>141</v>
      </c>
      <c r="K5" s="236"/>
      <c r="L5" s="236" t="s">
        <v>180</v>
      </c>
      <c r="M5" s="236"/>
      <c r="N5" s="114" t="s">
        <v>136</v>
      </c>
    </row>
    <row r="6" spans="1:14" s="101" customFormat="1" ht="38.25" x14ac:dyDescent="0.25">
      <c r="A6" s="265"/>
      <c r="B6" s="264"/>
      <c r="C6" s="265"/>
      <c r="D6" s="114" t="s">
        <v>134</v>
      </c>
      <c r="E6" s="114" t="s">
        <v>135</v>
      </c>
      <c r="F6" s="114" t="s">
        <v>134</v>
      </c>
      <c r="G6" s="114" t="s">
        <v>135</v>
      </c>
      <c r="H6" s="114" t="s">
        <v>134</v>
      </c>
      <c r="I6" s="114" t="s">
        <v>135</v>
      </c>
      <c r="J6" s="114" t="s">
        <v>134</v>
      </c>
      <c r="K6" s="114" t="s">
        <v>135</v>
      </c>
      <c r="L6" s="114" t="s">
        <v>134</v>
      </c>
      <c r="M6" s="114" t="s">
        <v>135</v>
      </c>
      <c r="N6" s="114" t="s">
        <v>8</v>
      </c>
    </row>
    <row r="7" spans="1:14" s="101" customFormat="1" ht="15.75" x14ac:dyDescent="0.25">
      <c r="A7" s="18">
        <v>1</v>
      </c>
      <c r="B7" s="19">
        <v>2</v>
      </c>
      <c r="C7" s="18">
        <v>3</v>
      </c>
      <c r="D7" s="40">
        <v>4</v>
      </c>
      <c r="E7" s="132">
        <v>5</v>
      </c>
      <c r="F7" s="40">
        <v>6</v>
      </c>
      <c r="G7" s="40">
        <v>7</v>
      </c>
      <c r="H7" s="132">
        <v>8</v>
      </c>
      <c r="I7" s="40">
        <v>9</v>
      </c>
      <c r="J7" s="40">
        <v>10</v>
      </c>
      <c r="K7" s="132">
        <v>11</v>
      </c>
      <c r="L7" s="40">
        <v>13</v>
      </c>
      <c r="M7" s="132">
        <v>14</v>
      </c>
      <c r="N7" s="40">
        <v>15</v>
      </c>
    </row>
    <row r="8" spans="1:14" s="101" customFormat="1" ht="15" x14ac:dyDescent="0.25">
      <c r="A8" s="239"/>
      <c r="B8" s="240" t="s">
        <v>210</v>
      </c>
      <c r="C8" s="35" t="s">
        <v>27</v>
      </c>
      <c r="D8" s="64">
        <v>485363.19</v>
      </c>
      <c r="E8" s="64">
        <v>272378.96999999997</v>
      </c>
      <c r="F8" s="64">
        <v>362987.48</v>
      </c>
      <c r="G8" s="64">
        <v>218973.39</v>
      </c>
      <c r="H8" s="65">
        <f t="shared" ref="H8:K11" si="0">H13+H58+H198+H218</f>
        <v>571836.68000000005</v>
      </c>
      <c r="I8" s="65">
        <f t="shared" si="0"/>
        <v>403486.9</v>
      </c>
      <c r="J8" s="108">
        <f t="shared" si="0"/>
        <v>195892.49</v>
      </c>
      <c r="K8" s="108">
        <f t="shared" si="0"/>
        <v>115944.48999999999</v>
      </c>
      <c r="L8" s="66">
        <f>L10+L11</f>
        <v>55137.404119999999</v>
      </c>
      <c r="M8" s="66">
        <f>M10+M11</f>
        <v>49567.400000000009</v>
      </c>
      <c r="N8" s="66">
        <f t="shared" ref="N8:N15" si="1">M8*100/L8</f>
        <v>89.89795727800761</v>
      </c>
    </row>
    <row r="9" spans="1:14" s="101" customFormat="1" ht="25.5" x14ac:dyDescent="0.25">
      <c r="A9" s="239"/>
      <c r="B9" s="241"/>
      <c r="C9" s="35" t="s">
        <v>28</v>
      </c>
      <c r="D9" s="66">
        <v>245262.79</v>
      </c>
      <c r="E9" s="66">
        <v>107345.2</v>
      </c>
      <c r="F9" s="64">
        <v>207302.31</v>
      </c>
      <c r="G9" s="64">
        <v>109494.05</v>
      </c>
      <c r="H9" s="65">
        <f t="shared" si="0"/>
        <v>102088.75</v>
      </c>
      <c r="I9" s="65">
        <f t="shared" si="0"/>
        <v>101342.79000000001</v>
      </c>
      <c r="J9" s="65">
        <f t="shared" si="0"/>
        <v>12687.87</v>
      </c>
      <c r="K9" s="65">
        <f t="shared" si="0"/>
        <v>12687.87</v>
      </c>
      <c r="L9" s="66">
        <v>0</v>
      </c>
      <c r="M9" s="66">
        <v>0</v>
      </c>
      <c r="N9" s="66">
        <v>0</v>
      </c>
    </row>
    <row r="10" spans="1:14" s="101" customFormat="1" ht="25.5" x14ac:dyDescent="0.25">
      <c r="A10" s="239"/>
      <c r="B10" s="241"/>
      <c r="C10" s="35" t="s">
        <v>29</v>
      </c>
      <c r="D10" s="64">
        <v>99908.44</v>
      </c>
      <c r="E10" s="64">
        <v>54213.21</v>
      </c>
      <c r="F10" s="64">
        <v>61753.95</v>
      </c>
      <c r="G10" s="64">
        <v>34921.85</v>
      </c>
      <c r="H10" s="65">
        <f t="shared" si="0"/>
        <v>337776.30000000005</v>
      </c>
      <c r="I10" s="65">
        <f t="shared" si="0"/>
        <v>203572.28000000003</v>
      </c>
      <c r="J10" s="65">
        <f t="shared" si="0"/>
        <v>146854.25</v>
      </c>
      <c r="K10" s="65">
        <f t="shared" si="0"/>
        <v>69454.509999999995</v>
      </c>
      <c r="L10" s="66">
        <f>L15+L60+L220</f>
        <v>32317.53</v>
      </c>
      <c r="M10" s="66">
        <f>M15+M60+M220</f>
        <v>30587.670000000006</v>
      </c>
      <c r="N10" s="66">
        <f t="shared" si="1"/>
        <v>94.647301325317883</v>
      </c>
    </row>
    <row r="11" spans="1:14" s="101" customFormat="1" ht="15" x14ac:dyDescent="0.25">
      <c r="A11" s="239"/>
      <c r="B11" s="241"/>
      <c r="C11" s="35" t="s">
        <v>30</v>
      </c>
      <c r="D11" s="64">
        <v>140191.96</v>
      </c>
      <c r="E11" s="64">
        <v>110820.56</v>
      </c>
      <c r="F11" s="64">
        <v>93931.22</v>
      </c>
      <c r="G11" s="64">
        <v>74557.490000000005</v>
      </c>
      <c r="H11" s="65">
        <f t="shared" si="0"/>
        <v>131971.63</v>
      </c>
      <c r="I11" s="65">
        <f t="shared" si="0"/>
        <v>98571.83</v>
      </c>
      <c r="J11" s="65">
        <f t="shared" si="0"/>
        <v>36350.370000000003</v>
      </c>
      <c r="K11" s="65">
        <f t="shared" si="0"/>
        <v>33802.11</v>
      </c>
      <c r="L11" s="66">
        <f>L16+L61+L201+L221</f>
        <v>22819.87412</v>
      </c>
      <c r="M11" s="66">
        <f>M16+M61+M201+M221</f>
        <v>18979.73</v>
      </c>
      <c r="N11" s="66">
        <f t="shared" si="1"/>
        <v>83.17193118679657</v>
      </c>
    </row>
    <row r="12" spans="1:14" s="101" customFormat="1" ht="15" x14ac:dyDescent="0.25">
      <c r="A12" s="239"/>
      <c r="B12" s="242"/>
      <c r="C12" s="35" t="s">
        <v>31</v>
      </c>
      <c r="D12" s="64">
        <v>0</v>
      </c>
      <c r="E12" s="64">
        <v>0</v>
      </c>
      <c r="F12" s="64">
        <v>0</v>
      </c>
      <c r="G12" s="64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6">
        <v>0</v>
      </c>
    </row>
    <row r="13" spans="1:14" s="101" customFormat="1" ht="15" x14ac:dyDescent="0.25">
      <c r="A13" s="205">
        <v>2</v>
      </c>
      <c r="B13" s="235" t="s">
        <v>189</v>
      </c>
      <c r="C13" s="35" t="s">
        <v>27</v>
      </c>
      <c r="D13" s="64">
        <v>27163.4</v>
      </c>
      <c r="E13" s="64">
        <v>16235.98</v>
      </c>
      <c r="F13" s="64">
        <v>31757.81</v>
      </c>
      <c r="G13" s="64">
        <v>31480.19</v>
      </c>
      <c r="H13" s="64">
        <f>H14+H15+H16</f>
        <v>21096.86</v>
      </c>
      <c r="I13" s="64">
        <v>20721.849999999999</v>
      </c>
      <c r="J13" s="133">
        <v>35928.32</v>
      </c>
      <c r="K13" s="133">
        <v>35928.32</v>
      </c>
      <c r="L13" s="64">
        <f>L15+L16</f>
        <v>38875.199999999997</v>
      </c>
      <c r="M13" s="64">
        <f>M14+M15+M16</f>
        <v>38782.980000000003</v>
      </c>
      <c r="N13" s="66">
        <f t="shared" si="1"/>
        <v>99.762779355475999</v>
      </c>
    </row>
    <row r="14" spans="1:14" s="101" customFormat="1" ht="25.5" x14ac:dyDescent="0.25">
      <c r="A14" s="205"/>
      <c r="B14" s="235"/>
      <c r="C14" s="35" t="s">
        <v>28</v>
      </c>
      <c r="D14" s="64">
        <v>10404.67</v>
      </c>
      <c r="E14" s="64">
        <v>5532.72</v>
      </c>
      <c r="F14" s="64">
        <v>11305.78</v>
      </c>
      <c r="G14" s="64">
        <v>11206.95</v>
      </c>
      <c r="H14" s="64">
        <v>4379.32</v>
      </c>
      <c r="I14" s="64">
        <f>4379.32</f>
        <v>4379.32</v>
      </c>
      <c r="J14" s="64">
        <v>12687.87</v>
      </c>
      <c r="K14" s="64">
        <v>12687.87</v>
      </c>
      <c r="L14" s="64">
        <v>0</v>
      </c>
      <c r="M14" s="64">
        <v>0</v>
      </c>
      <c r="N14" s="66">
        <v>0</v>
      </c>
    </row>
    <row r="15" spans="1:14" s="101" customFormat="1" ht="25.5" x14ac:dyDescent="0.25">
      <c r="A15" s="205"/>
      <c r="B15" s="235"/>
      <c r="C15" s="35" t="s">
        <v>29</v>
      </c>
      <c r="D15" s="64">
        <v>9758.73</v>
      </c>
      <c r="E15" s="64">
        <v>5168.99</v>
      </c>
      <c r="F15" s="64">
        <v>10452.030000000001</v>
      </c>
      <c r="G15" s="64">
        <v>10360.66</v>
      </c>
      <c r="H15" s="64">
        <f>11096.86-H14</f>
        <v>6717.5400000000009</v>
      </c>
      <c r="I15" s="64">
        <f>10899.61-I14</f>
        <v>6520.2900000000009</v>
      </c>
      <c r="J15" s="134">
        <v>13240.45</v>
      </c>
      <c r="K15" s="134">
        <v>13240.45</v>
      </c>
      <c r="L15" s="64">
        <v>28875.200000000001</v>
      </c>
      <c r="M15" s="64">
        <f>38782.98-M16</f>
        <v>28873.340000000004</v>
      </c>
      <c r="N15" s="66">
        <f t="shared" si="1"/>
        <v>99.993558486175004</v>
      </c>
    </row>
    <row r="16" spans="1:14" s="101" customFormat="1" ht="15" x14ac:dyDescent="0.25">
      <c r="A16" s="205"/>
      <c r="B16" s="235"/>
      <c r="C16" s="35" t="s">
        <v>30</v>
      </c>
      <c r="D16" s="64">
        <v>7000</v>
      </c>
      <c r="E16" s="64">
        <v>5534.27</v>
      </c>
      <c r="F16" s="64">
        <v>10000</v>
      </c>
      <c r="G16" s="64">
        <v>9912.58</v>
      </c>
      <c r="H16" s="64">
        <v>10000</v>
      </c>
      <c r="I16" s="64">
        <v>9822.24</v>
      </c>
      <c r="J16" s="64">
        <v>10000</v>
      </c>
      <c r="K16" s="64">
        <v>10000</v>
      </c>
      <c r="L16" s="66">
        <f>L56</f>
        <v>10000</v>
      </c>
      <c r="M16" s="145">
        <f>M56</f>
        <v>9909.64</v>
      </c>
      <c r="N16" s="66">
        <f t="shared" ref="N16" si="2">M16*100/L16</f>
        <v>99.096400000000003</v>
      </c>
    </row>
    <row r="17" spans="1:14" s="101" customFormat="1" ht="15" x14ac:dyDescent="0.25">
      <c r="A17" s="205"/>
      <c r="B17" s="235"/>
      <c r="C17" s="35" t="s">
        <v>31</v>
      </c>
      <c r="D17" s="67">
        <v>0</v>
      </c>
      <c r="E17" s="67">
        <v>0</v>
      </c>
      <c r="F17" s="67">
        <v>0</v>
      </c>
      <c r="G17" s="67">
        <v>0</v>
      </c>
      <c r="H17" s="135">
        <v>0</v>
      </c>
      <c r="I17" s="135">
        <v>0</v>
      </c>
      <c r="J17" s="135">
        <v>0</v>
      </c>
      <c r="K17" s="135">
        <v>0</v>
      </c>
      <c r="L17" s="66">
        <v>0</v>
      </c>
      <c r="M17" s="66">
        <v>0</v>
      </c>
      <c r="N17" s="66">
        <v>0</v>
      </c>
    </row>
    <row r="18" spans="1:14" s="101" customFormat="1" ht="15" x14ac:dyDescent="0.25">
      <c r="A18" s="205" t="s">
        <v>18</v>
      </c>
      <c r="B18" s="237" t="s">
        <v>48</v>
      </c>
      <c r="C18" s="35" t="s">
        <v>27</v>
      </c>
      <c r="D18" s="67">
        <v>0</v>
      </c>
      <c r="E18" s="67">
        <v>0</v>
      </c>
      <c r="F18" s="67">
        <v>0</v>
      </c>
      <c r="G18" s="67">
        <v>0</v>
      </c>
      <c r="H18" s="136">
        <v>0</v>
      </c>
      <c r="I18" s="136">
        <v>0</v>
      </c>
      <c r="J18" s="135">
        <v>0</v>
      </c>
      <c r="K18" s="135">
        <v>0</v>
      </c>
      <c r="L18" s="66">
        <v>0</v>
      </c>
      <c r="M18" s="66">
        <v>0</v>
      </c>
      <c r="N18" s="66">
        <v>0</v>
      </c>
    </row>
    <row r="19" spans="1:14" s="101" customFormat="1" ht="25.5" x14ac:dyDescent="0.25">
      <c r="A19" s="205"/>
      <c r="B19" s="237"/>
      <c r="C19" s="35" t="s">
        <v>28</v>
      </c>
      <c r="D19" s="67">
        <v>0</v>
      </c>
      <c r="E19" s="67">
        <v>0</v>
      </c>
      <c r="F19" s="67">
        <v>0</v>
      </c>
      <c r="G19" s="67">
        <v>0</v>
      </c>
      <c r="H19" s="136">
        <v>0</v>
      </c>
      <c r="I19" s="136">
        <v>0</v>
      </c>
      <c r="J19" s="135">
        <v>0</v>
      </c>
      <c r="K19" s="135">
        <v>0</v>
      </c>
      <c r="L19" s="66">
        <v>0</v>
      </c>
      <c r="M19" s="66">
        <v>0</v>
      </c>
      <c r="N19" s="66">
        <v>0</v>
      </c>
    </row>
    <row r="20" spans="1:14" s="101" customFormat="1" ht="25.5" x14ac:dyDescent="0.25">
      <c r="A20" s="205"/>
      <c r="B20" s="237"/>
      <c r="C20" s="35" t="s">
        <v>29</v>
      </c>
      <c r="D20" s="67">
        <v>0</v>
      </c>
      <c r="E20" s="67">
        <v>0</v>
      </c>
      <c r="F20" s="67">
        <v>0</v>
      </c>
      <c r="G20" s="67">
        <v>0</v>
      </c>
      <c r="H20" s="136">
        <v>0</v>
      </c>
      <c r="I20" s="136">
        <v>0</v>
      </c>
      <c r="J20" s="135">
        <v>0</v>
      </c>
      <c r="K20" s="135">
        <v>0</v>
      </c>
      <c r="L20" s="66">
        <v>0</v>
      </c>
      <c r="M20" s="66">
        <v>0</v>
      </c>
      <c r="N20" s="66">
        <v>0</v>
      </c>
    </row>
    <row r="21" spans="1:14" s="101" customFormat="1" ht="15" x14ac:dyDescent="0.25">
      <c r="A21" s="205"/>
      <c r="B21" s="237"/>
      <c r="C21" s="35" t="s">
        <v>30</v>
      </c>
      <c r="D21" s="67">
        <v>0</v>
      </c>
      <c r="E21" s="67">
        <v>0</v>
      </c>
      <c r="F21" s="67">
        <v>0</v>
      </c>
      <c r="G21" s="67">
        <v>0</v>
      </c>
      <c r="H21" s="136">
        <v>0</v>
      </c>
      <c r="I21" s="136">
        <v>0</v>
      </c>
      <c r="J21" s="135">
        <v>0</v>
      </c>
      <c r="K21" s="135">
        <v>0</v>
      </c>
      <c r="L21" s="66">
        <v>0</v>
      </c>
      <c r="M21" s="66">
        <v>0</v>
      </c>
      <c r="N21" s="66">
        <v>0</v>
      </c>
    </row>
    <row r="22" spans="1:14" s="101" customFormat="1" ht="15" x14ac:dyDescent="0.25">
      <c r="A22" s="205"/>
      <c r="B22" s="238"/>
      <c r="C22" s="35" t="s">
        <v>31</v>
      </c>
      <c r="D22" s="67">
        <v>0</v>
      </c>
      <c r="E22" s="67">
        <v>0</v>
      </c>
      <c r="F22" s="67">
        <v>0</v>
      </c>
      <c r="G22" s="67">
        <v>0</v>
      </c>
      <c r="H22" s="136">
        <v>0</v>
      </c>
      <c r="I22" s="136">
        <v>0</v>
      </c>
      <c r="J22" s="135">
        <v>0</v>
      </c>
      <c r="K22" s="135">
        <v>0</v>
      </c>
      <c r="L22" s="66">
        <v>0</v>
      </c>
      <c r="M22" s="66">
        <v>0</v>
      </c>
      <c r="N22" s="66">
        <v>0</v>
      </c>
    </row>
    <row r="23" spans="1:14" s="101" customFormat="1" ht="15" x14ac:dyDescent="0.25">
      <c r="A23" s="205" t="s">
        <v>116</v>
      </c>
      <c r="B23" s="243" t="s">
        <v>101</v>
      </c>
      <c r="C23" s="35" t="s">
        <v>27</v>
      </c>
      <c r="D23" s="67">
        <v>0</v>
      </c>
      <c r="E23" s="67">
        <v>0</v>
      </c>
      <c r="F23" s="67">
        <v>0</v>
      </c>
      <c r="G23" s="67">
        <v>0</v>
      </c>
      <c r="H23" s="136">
        <v>0</v>
      </c>
      <c r="I23" s="136">
        <v>0</v>
      </c>
      <c r="J23" s="135">
        <v>0</v>
      </c>
      <c r="K23" s="135">
        <v>0</v>
      </c>
      <c r="L23" s="66">
        <v>0</v>
      </c>
      <c r="M23" s="66">
        <v>0</v>
      </c>
      <c r="N23" s="66">
        <v>0</v>
      </c>
    </row>
    <row r="24" spans="1:14" s="101" customFormat="1" ht="25.5" x14ac:dyDescent="0.25">
      <c r="A24" s="205"/>
      <c r="B24" s="244"/>
      <c r="C24" s="35" t="s">
        <v>28</v>
      </c>
      <c r="D24" s="67">
        <v>0</v>
      </c>
      <c r="E24" s="67">
        <v>0</v>
      </c>
      <c r="F24" s="67">
        <v>0</v>
      </c>
      <c r="G24" s="67">
        <v>0</v>
      </c>
      <c r="H24" s="136">
        <v>0</v>
      </c>
      <c r="I24" s="136">
        <v>0</v>
      </c>
      <c r="J24" s="135">
        <v>0</v>
      </c>
      <c r="K24" s="135">
        <v>0</v>
      </c>
      <c r="L24" s="66">
        <v>0</v>
      </c>
      <c r="M24" s="66">
        <v>0</v>
      </c>
      <c r="N24" s="66">
        <v>0</v>
      </c>
    </row>
    <row r="25" spans="1:14" s="101" customFormat="1" ht="25.5" x14ac:dyDescent="0.25">
      <c r="A25" s="205"/>
      <c r="B25" s="244"/>
      <c r="C25" s="35" t="s">
        <v>29</v>
      </c>
      <c r="D25" s="67">
        <v>0</v>
      </c>
      <c r="E25" s="67">
        <v>0</v>
      </c>
      <c r="F25" s="67">
        <v>0</v>
      </c>
      <c r="G25" s="67">
        <v>0</v>
      </c>
      <c r="H25" s="136">
        <v>0</v>
      </c>
      <c r="I25" s="136">
        <v>0</v>
      </c>
      <c r="J25" s="135">
        <v>0</v>
      </c>
      <c r="K25" s="135">
        <v>0</v>
      </c>
      <c r="L25" s="66">
        <v>0</v>
      </c>
      <c r="M25" s="66">
        <v>0</v>
      </c>
      <c r="N25" s="66">
        <v>0</v>
      </c>
    </row>
    <row r="26" spans="1:14" s="101" customFormat="1" ht="15" x14ac:dyDescent="0.25">
      <c r="A26" s="205"/>
      <c r="B26" s="244"/>
      <c r="C26" s="35" t="s">
        <v>30</v>
      </c>
      <c r="D26" s="67">
        <v>0</v>
      </c>
      <c r="E26" s="67">
        <v>0</v>
      </c>
      <c r="F26" s="67">
        <v>0</v>
      </c>
      <c r="G26" s="67">
        <v>0</v>
      </c>
      <c r="H26" s="136">
        <v>0</v>
      </c>
      <c r="I26" s="136">
        <v>0</v>
      </c>
      <c r="J26" s="135">
        <v>0</v>
      </c>
      <c r="K26" s="135">
        <v>0</v>
      </c>
      <c r="L26" s="66">
        <v>0</v>
      </c>
      <c r="M26" s="66">
        <v>0</v>
      </c>
      <c r="N26" s="66">
        <v>0</v>
      </c>
    </row>
    <row r="27" spans="1:14" s="101" customFormat="1" ht="15" x14ac:dyDescent="0.25">
      <c r="A27" s="205"/>
      <c r="B27" s="245"/>
      <c r="C27" s="35" t="s">
        <v>31</v>
      </c>
      <c r="D27" s="67">
        <v>0</v>
      </c>
      <c r="E27" s="67">
        <v>0</v>
      </c>
      <c r="F27" s="67">
        <v>0</v>
      </c>
      <c r="G27" s="67">
        <v>0</v>
      </c>
      <c r="H27" s="136">
        <v>0</v>
      </c>
      <c r="I27" s="136">
        <v>0</v>
      </c>
      <c r="J27" s="135">
        <v>0</v>
      </c>
      <c r="K27" s="135">
        <v>0</v>
      </c>
      <c r="L27" s="66">
        <v>0</v>
      </c>
      <c r="M27" s="66">
        <v>0</v>
      </c>
      <c r="N27" s="66">
        <v>0</v>
      </c>
    </row>
    <row r="28" spans="1:14" s="101" customFormat="1" ht="15" x14ac:dyDescent="0.25">
      <c r="A28" s="205" t="s">
        <v>117</v>
      </c>
      <c r="B28" s="243" t="s">
        <v>188</v>
      </c>
      <c r="C28" s="35" t="s">
        <v>27</v>
      </c>
      <c r="D28" s="67">
        <v>0</v>
      </c>
      <c r="E28" s="67">
        <v>0</v>
      </c>
      <c r="F28" s="67">
        <v>0</v>
      </c>
      <c r="G28" s="67">
        <v>0</v>
      </c>
      <c r="H28" s="136">
        <v>0</v>
      </c>
      <c r="I28" s="136">
        <v>0</v>
      </c>
      <c r="J28" s="135">
        <v>0</v>
      </c>
      <c r="K28" s="135">
        <v>0</v>
      </c>
      <c r="L28" s="66">
        <v>0</v>
      </c>
      <c r="M28" s="66">
        <v>0</v>
      </c>
      <c r="N28" s="66">
        <v>0</v>
      </c>
    </row>
    <row r="29" spans="1:14" s="101" customFormat="1" ht="25.5" x14ac:dyDescent="0.25">
      <c r="A29" s="205"/>
      <c r="B29" s="244"/>
      <c r="C29" s="35" t="s">
        <v>28</v>
      </c>
      <c r="D29" s="67">
        <v>0</v>
      </c>
      <c r="E29" s="67">
        <v>0</v>
      </c>
      <c r="F29" s="67">
        <v>0</v>
      </c>
      <c r="G29" s="67">
        <v>0</v>
      </c>
      <c r="H29" s="136">
        <v>0</v>
      </c>
      <c r="I29" s="136">
        <v>0</v>
      </c>
      <c r="J29" s="135">
        <v>0</v>
      </c>
      <c r="K29" s="135">
        <v>0</v>
      </c>
      <c r="L29" s="66">
        <v>0</v>
      </c>
      <c r="M29" s="66">
        <v>0</v>
      </c>
      <c r="N29" s="66">
        <v>0</v>
      </c>
    </row>
    <row r="30" spans="1:14" s="101" customFormat="1" ht="25.5" x14ac:dyDescent="0.25">
      <c r="A30" s="205"/>
      <c r="B30" s="244"/>
      <c r="C30" s="35" t="s">
        <v>29</v>
      </c>
      <c r="D30" s="67">
        <v>0</v>
      </c>
      <c r="E30" s="67">
        <v>0</v>
      </c>
      <c r="F30" s="67">
        <v>0</v>
      </c>
      <c r="G30" s="67">
        <v>0</v>
      </c>
      <c r="H30" s="136">
        <v>0</v>
      </c>
      <c r="I30" s="136">
        <v>0</v>
      </c>
      <c r="J30" s="135">
        <v>0</v>
      </c>
      <c r="K30" s="135">
        <v>0</v>
      </c>
      <c r="L30" s="66">
        <v>0</v>
      </c>
      <c r="M30" s="66">
        <v>0</v>
      </c>
      <c r="N30" s="66">
        <v>0</v>
      </c>
    </row>
    <row r="31" spans="1:14" s="101" customFormat="1" ht="15" x14ac:dyDescent="0.25">
      <c r="A31" s="205"/>
      <c r="B31" s="244"/>
      <c r="C31" s="35" t="s">
        <v>30</v>
      </c>
      <c r="D31" s="67">
        <v>0</v>
      </c>
      <c r="E31" s="67">
        <v>0</v>
      </c>
      <c r="F31" s="67">
        <v>0</v>
      </c>
      <c r="G31" s="67">
        <v>0</v>
      </c>
      <c r="H31" s="136">
        <v>0</v>
      </c>
      <c r="I31" s="136">
        <v>0</v>
      </c>
      <c r="J31" s="135">
        <v>0</v>
      </c>
      <c r="K31" s="135">
        <v>0</v>
      </c>
      <c r="L31" s="66">
        <v>0</v>
      </c>
      <c r="M31" s="66">
        <v>0</v>
      </c>
      <c r="N31" s="66">
        <v>0</v>
      </c>
    </row>
    <row r="32" spans="1:14" s="101" customFormat="1" ht="15" x14ac:dyDescent="0.25">
      <c r="A32" s="205"/>
      <c r="B32" s="245"/>
      <c r="C32" s="35" t="s">
        <v>31</v>
      </c>
      <c r="D32" s="67">
        <v>0</v>
      </c>
      <c r="E32" s="67">
        <v>0</v>
      </c>
      <c r="F32" s="67">
        <v>0</v>
      </c>
      <c r="G32" s="67">
        <v>0</v>
      </c>
      <c r="H32" s="136">
        <v>0</v>
      </c>
      <c r="I32" s="136">
        <v>0</v>
      </c>
      <c r="J32" s="135">
        <v>0</v>
      </c>
      <c r="K32" s="135">
        <v>0</v>
      </c>
      <c r="L32" s="66">
        <v>0</v>
      </c>
      <c r="M32" s="66">
        <v>0</v>
      </c>
      <c r="N32" s="66">
        <v>0</v>
      </c>
    </row>
    <row r="33" spans="1:14" s="101" customFormat="1" ht="15" x14ac:dyDescent="0.25">
      <c r="A33" s="205" t="s">
        <v>118</v>
      </c>
      <c r="B33" s="243" t="s">
        <v>187</v>
      </c>
      <c r="C33" s="35" t="s">
        <v>27</v>
      </c>
      <c r="D33" s="67">
        <v>0</v>
      </c>
      <c r="E33" s="67">
        <v>0</v>
      </c>
      <c r="F33" s="67">
        <v>0</v>
      </c>
      <c r="G33" s="67">
        <v>0</v>
      </c>
      <c r="H33" s="136">
        <v>0</v>
      </c>
      <c r="I33" s="136">
        <v>0</v>
      </c>
      <c r="J33" s="135">
        <v>0</v>
      </c>
      <c r="K33" s="135">
        <v>0</v>
      </c>
      <c r="L33" s="66">
        <v>0</v>
      </c>
      <c r="M33" s="66">
        <v>0</v>
      </c>
      <c r="N33" s="66">
        <v>0</v>
      </c>
    </row>
    <row r="34" spans="1:14" s="101" customFormat="1" ht="25.5" x14ac:dyDescent="0.25">
      <c r="A34" s="205"/>
      <c r="B34" s="244"/>
      <c r="C34" s="35" t="s">
        <v>28</v>
      </c>
      <c r="D34" s="67">
        <v>0</v>
      </c>
      <c r="E34" s="67">
        <v>0</v>
      </c>
      <c r="F34" s="67">
        <v>0</v>
      </c>
      <c r="G34" s="67">
        <v>0</v>
      </c>
      <c r="H34" s="136">
        <v>0</v>
      </c>
      <c r="I34" s="136">
        <v>0</v>
      </c>
      <c r="J34" s="135">
        <v>0</v>
      </c>
      <c r="K34" s="135">
        <v>0</v>
      </c>
      <c r="L34" s="66">
        <v>0</v>
      </c>
      <c r="M34" s="66">
        <v>0</v>
      </c>
      <c r="N34" s="66">
        <v>0</v>
      </c>
    </row>
    <row r="35" spans="1:14" s="101" customFormat="1" ht="25.5" x14ac:dyDescent="0.25">
      <c r="A35" s="205"/>
      <c r="B35" s="244"/>
      <c r="C35" s="35" t="s">
        <v>29</v>
      </c>
      <c r="D35" s="67">
        <v>0</v>
      </c>
      <c r="E35" s="67">
        <v>0</v>
      </c>
      <c r="F35" s="67">
        <v>0</v>
      </c>
      <c r="G35" s="67">
        <v>0</v>
      </c>
      <c r="H35" s="136">
        <v>0</v>
      </c>
      <c r="I35" s="136">
        <v>0</v>
      </c>
      <c r="J35" s="135">
        <v>0</v>
      </c>
      <c r="K35" s="135">
        <v>0</v>
      </c>
      <c r="L35" s="66">
        <v>0</v>
      </c>
      <c r="M35" s="66">
        <v>0</v>
      </c>
      <c r="N35" s="66">
        <v>0</v>
      </c>
    </row>
    <row r="36" spans="1:14" s="101" customFormat="1" ht="15" x14ac:dyDescent="0.25">
      <c r="A36" s="205"/>
      <c r="B36" s="244"/>
      <c r="C36" s="35" t="s">
        <v>30</v>
      </c>
      <c r="D36" s="67">
        <v>0</v>
      </c>
      <c r="E36" s="67">
        <v>0</v>
      </c>
      <c r="F36" s="67">
        <v>0</v>
      </c>
      <c r="G36" s="67">
        <v>0</v>
      </c>
      <c r="H36" s="136">
        <v>0</v>
      </c>
      <c r="I36" s="136">
        <v>0</v>
      </c>
      <c r="J36" s="135">
        <v>0</v>
      </c>
      <c r="K36" s="135">
        <v>0</v>
      </c>
      <c r="L36" s="66">
        <v>0</v>
      </c>
      <c r="M36" s="66">
        <v>0</v>
      </c>
      <c r="N36" s="66">
        <v>0</v>
      </c>
    </row>
    <row r="37" spans="1:14" s="101" customFormat="1" ht="15" x14ac:dyDescent="0.25">
      <c r="A37" s="205"/>
      <c r="B37" s="245"/>
      <c r="C37" s="35" t="s">
        <v>31</v>
      </c>
      <c r="D37" s="67">
        <v>0</v>
      </c>
      <c r="E37" s="67">
        <v>0</v>
      </c>
      <c r="F37" s="67">
        <v>0</v>
      </c>
      <c r="G37" s="67">
        <v>0</v>
      </c>
      <c r="H37" s="136">
        <v>0</v>
      </c>
      <c r="I37" s="136">
        <v>0</v>
      </c>
      <c r="J37" s="135">
        <v>0</v>
      </c>
      <c r="K37" s="135">
        <v>0</v>
      </c>
      <c r="L37" s="66">
        <v>0</v>
      </c>
      <c r="M37" s="66">
        <v>0</v>
      </c>
      <c r="N37" s="66">
        <v>0</v>
      </c>
    </row>
    <row r="38" spans="1:14" s="101" customFormat="1" ht="15" x14ac:dyDescent="0.25">
      <c r="A38" s="205" t="s">
        <v>119</v>
      </c>
      <c r="B38" s="243" t="s">
        <v>186</v>
      </c>
      <c r="C38" s="35" t="s">
        <v>27</v>
      </c>
      <c r="D38" s="67">
        <v>0</v>
      </c>
      <c r="E38" s="67">
        <v>0</v>
      </c>
      <c r="F38" s="67">
        <v>0</v>
      </c>
      <c r="G38" s="67">
        <v>0</v>
      </c>
      <c r="H38" s="136">
        <v>0</v>
      </c>
      <c r="I38" s="136">
        <v>0</v>
      </c>
      <c r="J38" s="135">
        <v>0</v>
      </c>
      <c r="K38" s="135">
        <v>0</v>
      </c>
      <c r="L38" s="66">
        <v>0</v>
      </c>
      <c r="M38" s="66">
        <v>0</v>
      </c>
      <c r="N38" s="66">
        <v>0</v>
      </c>
    </row>
    <row r="39" spans="1:14" s="101" customFormat="1" ht="25.5" x14ac:dyDescent="0.25">
      <c r="A39" s="205"/>
      <c r="B39" s="244"/>
      <c r="C39" s="35" t="s">
        <v>28</v>
      </c>
      <c r="D39" s="67">
        <v>0</v>
      </c>
      <c r="E39" s="67">
        <v>0</v>
      </c>
      <c r="F39" s="67">
        <v>0</v>
      </c>
      <c r="G39" s="67">
        <v>0</v>
      </c>
      <c r="H39" s="136">
        <v>0</v>
      </c>
      <c r="I39" s="136">
        <v>0</v>
      </c>
      <c r="J39" s="135">
        <v>0</v>
      </c>
      <c r="K39" s="135">
        <v>0</v>
      </c>
      <c r="L39" s="66">
        <v>0</v>
      </c>
      <c r="M39" s="66">
        <v>0</v>
      </c>
      <c r="N39" s="66">
        <v>0</v>
      </c>
    </row>
    <row r="40" spans="1:14" s="101" customFormat="1" ht="25.5" x14ac:dyDescent="0.25">
      <c r="A40" s="205"/>
      <c r="B40" s="244"/>
      <c r="C40" s="35" t="s">
        <v>29</v>
      </c>
      <c r="D40" s="67">
        <v>0</v>
      </c>
      <c r="E40" s="67">
        <v>0</v>
      </c>
      <c r="F40" s="67">
        <v>0</v>
      </c>
      <c r="G40" s="67">
        <v>0</v>
      </c>
      <c r="H40" s="136">
        <v>0</v>
      </c>
      <c r="I40" s="136">
        <v>0</v>
      </c>
      <c r="J40" s="135">
        <v>0</v>
      </c>
      <c r="K40" s="135">
        <v>0</v>
      </c>
      <c r="L40" s="66">
        <v>0</v>
      </c>
      <c r="M40" s="66">
        <v>0</v>
      </c>
      <c r="N40" s="66">
        <v>0</v>
      </c>
    </row>
    <row r="41" spans="1:14" s="101" customFormat="1" ht="15" x14ac:dyDescent="0.25">
      <c r="A41" s="205"/>
      <c r="B41" s="244"/>
      <c r="C41" s="35" t="s">
        <v>30</v>
      </c>
      <c r="D41" s="67">
        <v>0</v>
      </c>
      <c r="E41" s="67">
        <v>0</v>
      </c>
      <c r="F41" s="67">
        <v>0</v>
      </c>
      <c r="G41" s="67">
        <v>0</v>
      </c>
      <c r="H41" s="136">
        <v>0</v>
      </c>
      <c r="I41" s="136">
        <v>0</v>
      </c>
      <c r="J41" s="135">
        <v>0</v>
      </c>
      <c r="K41" s="135">
        <v>0</v>
      </c>
      <c r="L41" s="66">
        <v>0</v>
      </c>
      <c r="M41" s="66">
        <v>0</v>
      </c>
      <c r="N41" s="66">
        <v>0</v>
      </c>
    </row>
    <row r="42" spans="1:14" s="101" customFormat="1" ht="15" x14ac:dyDescent="0.25">
      <c r="A42" s="205"/>
      <c r="B42" s="245"/>
      <c r="C42" s="35" t="s">
        <v>31</v>
      </c>
      <c r="D42" s="67">
        <v>0</v>
      </c>
      <c r="E42" s="67">
        <v>0</v>
      </c>
      <c r="F42" s="67">
        <v>0</v>
      </c>
      <c r="G42" s="67">
        <v>0</v>
      </c>
      <c r="H42" s="136">
        <v>0</v>
      </c>
      <c r="I42" s="136">
        <v>0</v>
      </c>
      <c r="J42" s="135">
        <v>0</v>
      </c>
      <c r="K42" s="135">
        <v>0</v>
      </c>
      <c r="L42" s="66">
        <v>0</v>
      </c>
      <c r="M42" s="66">
        <v>0</v>
      </c>
      <c r="N42" s="66">
        <v>0</v>
      </c>
    </row>
    <row r="43" spans="1:14" s="101" customFormat="1" ht="15" x14ac:dyDescent="0.25">
      <c r="A43" s="205" t="s">
        <v>120</v>
      </c>
      <c r="B43" s="243" t="s">
        <v>211</v>
      </c>
      <c r="C43" s="35" t="s">
        <v>27</v>
      </c>
      <c r="D43" s="67">
        <v>0</v>
      </c>
      <c r="E43" s="67">
        <v>0</v>
      </c>
      <c r="F43" s="67">
        <v>0</v>
      </c>
      <c r="G43" s="67">
        <v>0</v>
      </c>
      <c r="H43" s="136">
        <v>0</v>
      </c>
      <c r="I43" s="136">
        <v>0</v>
      </c>
      <c r="J43" s="135">
        <v>0</v>
      </c>
      <c r="K43" s="135">
        <v>0</v>
      </c>
      <c r="L43" s="66">
        <v>0</v>
      </c>
      <c r="M43" s="66">
        <v>0</v>
      </c>
      <c r="N43" s="66">
        <v>0</v>
      </c>
    </row>
    <row r="44" spans="1:14" s="101" customFormat="1" ht="25.5" x14ac:dyDescent="0.25">
      <c r="A44" s="205"/>
      <c r="B44" s="244"/>
      <c r="C44" s="35" t="s">
        <v>28</v>
      </c>
      <c r="D44" s="67">
        <v>0</v>
      </c>
      <c r="E44" s="67">
        <v>0</v>
      </c>
      <c r="F44" s="67">
        <v>0</v>
      </c>
      <c r="G44" s="67">
        <v>0</v>
      </c>
      <c r="H44" s="136">
        <v>0</v>
      </c>
      <c r="I44" s="136">
        <v>0</v>
      </c>
      <c r="J44" s="135">
        <v>0</v>
      </c>
      <c r="K44" s="135">
        <v>0</v>
      </c>
      <c r="L44" s="66">
        <v>0</v>
      </c>
      <c r="M44" s="66">
        <v>0</v>
      </c>
      <c r="N44" s="66">
        <v>0</v>
      </c>
    </row>
    <row r="45" spans="1:14" s="101" customFormat="1" ht="25.5" x14ac:dyDescent="0.25">
      <c r="A45" s="205"/>
      <c r="B45" s="244"/>
      <c r="C45" s="35" t="s">
        <v>29</v>
      </c>
      <c r="D45" s="67">
        <v>0</v>
      </c>
      <c r="E45" s="67">
        <v>0</v>
      </c>
      <c r="F45" s="67">
        <v>0</v>
      </c>
      <c r="G45" s="67">
        <v>0</v>
      </c>
      <c r="H45" s="136">
        <v>0</v>
      </c>
      <c r="I45" s="136">
        <v>0</v>
      </c>
      <c r="J45" s="135">
        <v>0</v>
      </c>
      <c r="K45" s="135">
        <v>0</v>
      </c>
      <c r="L45" s="66">
        <v>0</v>
      </c>
      <c r="M45" s="66">
        <v>0</v>
      </c>
      <c r="N45" s="66">
        <v>0</v>
      </c>
    </row>
    <row r="46" spans="1:14" s="101" customFormat="1" ht="15" x14ac:dyDescent="0.25">
      <c r="A46" s="205"/>
      <c r="B46" s="244"/>
      <c r="C46" s="35" t="s">
        <v>30</v>
      </c>
      <c r="D46" s="67">
        <v>0</v>
      </c>
      <c r="E46" s="67">
        <v>0</v>
      </c>
      <c r="F46" s="67">
        <v>0</v>
      </c>
      <c r="G46" s="67">
        <v>0</v>
      </c>
      <c r="H46" s="136">
        <v>0</v>
      </c>
      <c r="I46" s="136">
        <v>0</v>
      </c>
      <c r="J46" s="135">
        <v>0</v>
      </c>
      <c r="K46" s="135">
        <v>0</v>
      </c>
      <c r="L46" s="66">
        <v>0</v>
      </c>
      <c r="M46" s="66">
        <v>0</v>
      </c>
      <c r="N46" s="66">
        <v>0</v>
      </c>
    </row>
    <row r="47" spans="1:14" s="101" customFormat="1" ht="48" customHeight="1" x14ac:dyDescent="0.25">
      <c r="A47" s="205"/>
      <c r="B47" s="245"/>
      <c r="C47" s="35" t="s">
        <v>31</v>
      </c>
      <c r="D47" s="67">
        <v>0</v>
      </c>
      <c r="E47" s="67">
        <v>0</v>
      </c>
      <c r="F47" s="67">
        <v>0</v>
      </c>
      <c r="G47" s="67">
        <v>0</v>
      </c>
      <c r="H47" s="136">
        <v>0</v>
      </c>
      <c r="I47" s="136">
        <v>0</v>
      </c>
      <c r="J47" s="135">
        <v>0</v>
      </c>
      <c r="K47" s="135">
        <v>0</v>
      </c>
      <c r="L47" s="66">
        <v>0</v>
      </c>
      <c r="M47" s="66">
        <v>0</v>
      </c>
      <c r="N47" s="66">
        <v>0</v>
      </c>
    </row>
    <row r="48" spans="1:14" s="101" customFormat="1" ht="15" x14ac:dyDescent="0.25">
      <c r="A48" s="205" t="s">
        <v>121</v>
      </c>
      <c r="B48" s="243" t="s">
        <v>102</v>
      </c>
      <c r="C48" s="35" t="s">
        <v>27</v>
      </c>
      <c r="D48" s="67">
        <v>0</v>
      </c>
      <c r="E48" s="67">
        <v>0</v>
      </c>
      <c r="F48" s="67">
        <v>0</v>
      </c>
      <c r="G48" s="67">
        <v>0</v>
      </c>
      <c r="H48" s="136">
        <v>0</v>
      </c>
      <c r="I48" s="136">
        <v>0</v>
      </c>
      <c r="J48" s="135">
        <v>0</v>
      </c>
      <c r="K48" s="135">
        <v>0</v>
      </c>
      <c r="L48" s="66">
        <v>0</v>
      </c>
      <c r="M48" s="66">
        <v>0</v>
      </c>
      <c r="N48" s="66">
        <v>0</v>
      </c>
    </row>
    <row r="49" spans="1:14" s="101" customFormat="1" ht="25.5" x14ac:dyDescent="0.25">
      <c r="A49" s="205"/>
      <c r="B49" s="244"/>
      <c r="C49" s="35" t="s">
        <v>28</v>
      </c>
      <c r="D49" s="67">
        <v>0</v>
      </c>
      <c r="E49" s="67">
        <v>0</v>
      </c>
      <c r="F49" s="67">
        <v>0</v>
      </c>
      <c r="G49" s="67">
        <v>0</v>
      </c>
      <c r="H49" s="136">
        <v>0</v>
      </c>
      <c r="I49" s="136">
        <v>0</v>
      </c>
      <c r="J49" s="135">
        <v>0</v>
      </c>
      <c r="K49" s="135">
        <v>0</v>
      </c>
      <c r="L49" s="66">
        <v>0</v>
      </c>
      <c r="M49" s="66">
        <v>0</v>
      </c>
      <c r="N49" s="66">
        <v>0</v>
      </c>
    </row>
    <row r="50" spans="1:14" s="101" customFormat="1" ht="25.5" x14ac:dyDescent="0.25">
      <c r="A50" s="205"/>
      <c r="B50" s="244"/>
      <c r="C50" s="35" t="s">
        <v>29</v>
      </c>
      <c r="D50" s="67">
        <v>0</v>
      </c>
      <c r="E50" s="67">
        <v>0</v>
      </c>
      <c r="F50" s="67">
        <v>0</v>
      </c>
      <c r="G50" s="67">
        <v>0</v>
      </c>
      <c r="H50" s="136">
        <v>0</v>
      </c>
      <c r="I50" s="136">
        <v>0</v>
      </c>
      <c r="J50" s="135">
        <v>0</v>
      </c>
      <c r="K50" s="135">
        <v>0</v>
      </c>
      <c r="L50" s="66">
        <v>0</v>
      </c>
      <c r="M50" s="66">
        <v>0</v>
      </c>
      <c r="N50" s="66">
        <v>0</v>
      </c>
    </row>
    <row r="51" spans="1:14" s="101" customFormat="1" ht="15" x14ac:dyDescent="0.25">
      <c r="A51" s="205"/>
      <c r="B51" s="244"/>
      <c r="C51" s="35" t="s">
        <v>30</v>
      </c>
      <c r="D51" s="64">
        <v>0</v>
      </c>
      <c r="E51" s="64">
        <v>0</v>
      </c>
      <c r="F51" s="64">
        <v>0</v>
      </c>
      <c r="G51" s="64">
        <v>0</v>
      </c>
      <c r="H51" s="136">
        <v>0</v>
      </c>
      <c r="I51" s="136">
        <v>0</v>
      </c>
      <c r="J51" s="135">
        <v>0</v>
      </c>
      <c r="K51" s="135">
        <v>0</v>
      </c>
      <c r="L51" s="66">
        <v>0</v>
      </c>
      <c r="M51" s="66">
        <v>0</v>
      </c>
      <c r="N51" s="66">
        <v>0</v>
      </c>
    </row>
    <row r="52" spans="1:14" s="101" customFormat="1" ht="15" x14ac:dyDescent="0.25">
      <c r="A52" s="205"/>
      <c r="B52" s="245"/>
      <c r="C52" s="35" t="s">
        <v>31</v>
      </c>
      <c r="D52" s="64">
        <v>0</v>
      </c>
      <c r="E52" s="64">
        <v>0</v>
      </c>
      <c r="F52" s="64">
        <v>0</v>
      </c>
      <c r="G52" s="64">
        <v>0</v>
      </c>
      <c r="H52" s="136">
        <v>0</v>
      </c>
      <c r="I52" s="136">
        <v>0</v>
      </c>
      <c r="J52" s="69">
        <v>0</v>
      </c>
      <c r="K52" s="69">
        <v>0</v>
      </c>
      <c r="L52" s="66">
        <v>0</v>
      </c>
      <c r="M52" s="66">
        <v>0</v>
      </c>
      <c r="N52" s="66">
        <v>0</v>
      </c>
    </row>
    <row r="53" spans="1:14" s="101" customFormat="1" ht="15" x14ac:dyDescent="0.25">
      <c r="A53" s="205" t="s">
        <v>122</v>
      </c>
      <c r="B53" s="243" t="s">
        <v>212</v>
      </c>
      <c r="C53" s="95" t="s">
        <v>27</v>
      </c>
      <c r="D53" s="64">
        <v>19476.8</v>
      </c>
      <c r="E53" s="64">
        <v>16235.98</v>
      </c>
      <c r="F53" s="109">
        <v>31757.81</v>
      </c>
      <c r="G53" s="109">
        <v>31480.19</v>
      </c>
      <c r="H53" s="64">
        <f>H54+H55+H56</f>
        <v>21096.86</v>
      </c>
      <c r="I53" s="68">
        <v>20721.849999999999</v>
      </c>
      <c r="J53" s="134">
        <v>35928.32</v>
      </c>
      <c r="K53" s="134">
        <v>35928.32</v>
      </c>
      <c r="L53" s="64">
        <f>L55+L56</f>
        <v>38875.199999999997</v>
      </c>
      <c r="M53" s="64">
        <f>M54+M55+M56</f>
        <v>38782.99</v>
      </c>
      <c r="N53" s="66">
        <f t="shared" ref="N53:N56" si="3">M53*100/L53</f>
        <v>99.762805078816328</v>
      </c>
    </row>
    <row r="54" spans="1:14" s="101" customFormat="1" ht="25.5" x14ac:dyDescent="0.25">
      <c r="A54" s="205"/>
      <c r="B54" s="244"/>
      <c r="C54" s="95" t="s">
        <v>28</v>
      </c>
      <c r="D54" s="64">
        <v>0</v>
      </c>
      <c r="E54" s="64">
        <v>5532.72</v>
      </c>
      <c r="F54" s="109">
        <v>11305.78</v>
      </c>
      <c r="G54" s="109">
        <v>11206.95</v>
      </c>
      <c r="H54" s="64">
        <v>4379.32</v>
      </c>
      <c r="I54" s="68">
        <f>4379.32</f>
        <v>4379.32</v>
      </c>
      <c r="J54" s="64">
        <v>12687.87</v>
      </c>
      <c r="K54" s="64">
        <v>12687.87</v>
      </c>
      <c r="L54" s="64">
        <v>0</v>
      </c>
      <c r="M54" s="64">
        <v>0</v>
      </c>
      <c r="N54" s="66">
        <v>0</v>
      </c>
    </row>
    <row r="55" spans="1:14" s="101" customFormat="1" ht="25.5" x14ac:dyDescent="0.25">
      <c r="A55" s="205"/>
      <c r="B55" s="244"/>
      <c r="C55" s="95" t="s">
        <v>29</v>
      </c>
      <c r="D55" s="64">
        <v>9476.7999999999993</v>
      </c>
      <c r="E55" s="64">
        <v>5168.99</v>
      </c>
      <c r="F55" s="109">
        <v>10452.030000000001</v>
      </c>
      <c r="G55" s="109">
        <v>10360.66</v>
      </c>
      <c r="H55" s="64">
        <f>11096.86-H54</f>
        <v>6717.5400000000009</v>
      </c>
      <c r="I55" s="68">
        <f>10899.61-I54</f>
        <v>6520.2900000000009</v>
      </c>
      <c r="J55" s="134">
        <v>13240.45</v>
      </c>
      <c r="K55" s="134">
        <v>13240.45</v>
      </c>
      <c r="L55" s="64">
        <v>28875.200000000001</v>
      </c>
      <c r="M55" s="64">
        <v>28873.35</v>
      </c>
      <c r="N55" s="66">
        <f t="shared" si="3"/>
        <v>99.993593117969738</v>
      </c>
    </row>
    <row r="56" spans="1:14" s="101" customFormat="1" ht="15" x14ac:dyDescent="0.25">
      <c r="A56" s="205"/>
      <c r="B56" s="244"/>
      <c r="C56" s="95" t="s">
        <v>30</v>
      </c>
      <c r="D56" s="64">
        <v>10000</v>
      </c>
      <c r="E56" s="64">
        <v>5534.27</v>
      </c>
      <c r="F56" s="109">
        <v>10000</v>
      </c>
      <c r="G56" s="109">
        <v>9912.58</v>
      </c>
      <c r="H56" s="64">
        <v>10000</v>
      </c>
      <c r="I56" s="68">
        <v>9822.24</v>
      </c>
      <c r="J56" s="64">
        <v>10000</v>
      </c>
      <c r="K56" s="64">
        <v>10000</v>
      </c>
      <c r="L56" s="64">
        <v>10000</v>
      </c>
      <c r="M56" s="64">
        <v>9909.64</v>
      </c>
      <c r="N56" s="66">
        <f t="shared" si="3"/>
        <v>99.096400000000003</v>
      </c>
    </row>
    <row r="57" spans="1:14" s="101" customFormat="1" ht="15" x14ac:dyDescent="0.25">
      <c r="A57" s="205"/>
      <c r="B57" s="245"/>
      <c r="C57" s="35" t="s">
        <v>31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70">
        <v>0</v>
      </c>
      <c r="J57" s="64">
        <v>0</v>
      </c>
      <c r="K57" s="64">
        <v>0</v>
      </c>
      <c r="L57" s="66">
        <v>0</v>
      </c>
      <c r="M57" s="66">
        <v>0</v>
      </c>
      <c r="N57" s="66">
        <v>0</v>
      </c>
    </row>
    <row r="58" spans="1:14" s="101" customFormat="1" ht="15" x14ac:dyDescent="0.25">
      <c r="A58" s="205">
        <v>3</v>
      </c>
      <c r="B58" s="246" t="s">
        <v>185</v>
      </c>
      <c r="C58" s="35" t="s">
        <v>27</v>
      </c>
      <c r="D58" s="64">
        <v>1826.85</v>
      </c>
      <c r="E58" s="64">
        <v>1826.85</v>
      </c>
      <c r="F58" s="109">
        <v>5065.2700000000004</v>
      </c>
      <c r="G58" s="109">
        <v>449.38</v>
      </c>
      <c r="H58" s="64">
        <f>H60+H61</f>
        <v>10338.57</v>
      </c>
      <c r="I58" s="64">
        <f>I88+I98+I113+I128+I143+I153+I168+I188</f>
        <v>5047.24</v>
      </c>
      <c r="J58" s="64">
        <f>J60+J61</f>
        <v>4936.6000000000004</v>
      </c>
      <c r="K58" s="64">
        <f>K60+K61</f>
        <v>2776.29</v>
      </c>
      <c r="L58" s="64">
        <f>L60+L61</f>
        <v>6102.4641199999996</v>
      </c>
      <c r="M58" s="64">
        <f>M60+M61</f>
        <v>624.68000000000006</v>
      </c>
      <c r="N58" s="64">
        <f>M58*100/L58</f>
        <v>10.236520653234093</v>
      </c>
    </row>
    <row r="59" spans="1:14" s="101" customFormat="1" ht="25.5" x14ac:dyDescent="0.25">
      <c r="A59" s="205"/>
      <c r="B59" s="247"/>
      <c r="C59" s="35" t="s">
        <v>28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</row>
    <row r="60" spans="1:14" s="101" customFormat="1" ht="25.5" x14ac:dyDescent="0.25">
      <c r="A60" s="205"/>
      <c r="B60" s="247"/>
      <c r="C60" s="35" t="s">
        <v>29</v>
      </c>
      <c r="D60" s="64">
        <v>0</v>
      </c>
      <c r="E60" s="64">
        <v>0</v>
      </c>
      <c r="F60" s="64">
        <v>0</v>
      </c>
      <c r="G60" s="64">
        <v>0</v>
      </c>
      <c r="H60" s="64">
        <v>2000</v>
      </c>
      <c r="I60" s="64">
        <v>0</v>
      </c>
      <c r="J60" s="64">
        <f>J65+J70+J80</f>
        <v>1728</v>
      </c>
      <c r="K60" s="64">
        <f>K65+K70+K80</f>
        <v>0</v>
      </c>
      <c r="L60" s="64">
        <f>L65+L70+L75+L80</f>
        <v>1728</v>
      </c>
      <c r="M60" s="64">
        <f>M65+M70+M80</f>
        <v>0</v>
      </c>
      <c r="N60" s="64">
        <f>N65+N70+N80</f>
        <v>0</v>
      </c>
    </row>
    <row r="61" spans="1:14" s="101" customFormat="1" ht="15" x14ac:dyDescent="0.25">
      <c r="A61" s="205"/>
      <c r="B61" s="247"/>
      <c r="C61" s="35" t="s">
        <v>30</v>
      </c>
      <c r="D61" s="64">
        <v>1826.85</v>
      </c>
      <c r="E61" s="64">
        <v>1826.85</v>
      </c>
      <c r="F61" s="56">
        <v>5065.37</v>
      </c>
      <c r="G61" s="56">
        <v>449.38</v>
      </c>
      <c r="H61" s="64">
        <f>H66+H71+H76+H81</f>
        <v>8338.57</v>
      </c>
      <c r="I61" s="64">
        <f>I66+I71+I76+I81</f>
        <v>5047.24</v>
      </c>
      <c r="J61" s="64">
        <f>J68+J76+J81</f>
        <v>3208.6</v>
      </c>
      <c r="K61" s="64">
        <f>K68+K76+K81</f>
        <v>2776.29</v>
      </c>
      <c r="L61" s="64">
        <f>L66+L71+L76+L81+L86</f>
        <v>4374.4641199999996</v>
      </c>
      <c r="M61" s="64">
        <f>M66+M71+M76+M81+M86</f>
        <v>624.68000000000006</v>
      </c>
      <c r="N61" s="64">
        <f>M61*100/L61</f>
        <v>14.28014913058654</v>
      </c>
    </row>
    <row r="62" spans="1:14" s="101" customFormat="1" ht="15" x14ac:dyDescent="0.25">
      <c r="A62" s="205"/>
      <c r="B62" s="248"/>
      <c r="C62" s="35" t="s">
        <v>31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</row>
    <row r="63" spans="1:14" s="101" customFormat="1" ht="15" x14ac:dyDescent="0.25">
      <c r="A63" s="205" t="s">
        <v>91</v>
      </c>
      <c r="B63" s="246" t="s">
        <v>92</v>
      </c>
      <c r="C63" s="35" t="s">
        <v>27</v>
      </c>
      <c r="D63" s="64">
        <v>0</v>
      </c>
      <c r="E63" s="64">
        <v>0</v>
      </c>
      <c r="F63" s="64">
        <v>0</v>
      </c>
      <c r="G63" s="64">
        <v>0</v>
      </c>
      <c r="H63" s="64">
        <v>538</v>
      </c>
      <c r="I63" s="64">
        <f>I66</f>
        <v>294</v>
      </c>
      <c r="J63" s="64">
        <v>0</v>
      </c>
      <c r="K63" s="64">
        <v>0</v>
      </c>
      <c r="L63" s="64">
        <f>L65+L66</f>
        <v>0</v>
      </c>
      <c r="M63" s="64">
        <f>M65+M66</f>
        <v>0</v>
      </c>
      <c r="N63" s="64">
        <v>0</v>
      </c>
    </row>
    <row r="64" spans="1:14" s="101" customFormat="1" ht="25.5" x14ac:dyDescent="0.25">
      <c r="A64" s="205"/>
      <c r="B64" s="247"/>
      <c r="C64" s="35" t="s">
        <v>28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</row>
    <row r="65" spans="1:14" s="101" customFormat="1" ht="25.5" x14ac:dyDescent="0.25">
      <c r="A65" s="205"/>
      <c r="B65" s="247"/>
      <c r="C65" s="35" t="s">
        <v>29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</row>
    <row r="66" spans="1:14" s="101" customFormat="1" ht="15" x14ac:dyDescent="0.25">
      <c r="A66" s="205"/>
      <c r="B66" s="247"/>
      <c r="C66" s="35" t="s">
        <v>30</v>
      </c>
      <c r="D66" s="64">
        <v>0</v>
      </c>
      <c r="E66" s="64">
        <v>0</v>
      </c>
      <c r="F66" s="64">
        <v>0</v>
      </c>
      <c r="G66" s="64">
        <v>0</v>
      </c>
      <c r="H66" s="64">
        <v>538</v>
      </c>
      <c r="I66" s="64">
        <v>294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</row>
    <row r="67" spans="1:14" s="101" customFormat="1" ht="15" x14ac:dyDescent="0.25">
      <c r="A67" s="205"/>
      <c r="B67" s="248"/>
      <c r="C67" s="35" t="s">
        <v>31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s="101" customFormat="1" ht="15" x14ac:dyDescent="0.25">
      <c r="A68" s="205" t="s">
        <v>93</v>
      </c>
      <c r="B68" s="240" t="s">
        <v>68</v>
      </c>
      <c r="C68" s="35" t="s">
        <v>27</v>
      </c>
      <c r="D68" s="64">
        <v>0</v>
      </c>
      <c r="E68" s="64">
        <v>0</v>
      </c>
      <c r="F68" s="56">
        <v>4495.2700000000004</v>
      </c>
      <c r="G68" s="64">
        <v>0</v>
      </c>
      <c r="H68" s="64">
        <f>H103+H148+H178</f>
        <v>7037.27</v>
      </c>
      <c r="I68" s="64">
        <f>I148+I178</f>
        <v>4495.26</v>
      </c>
      <c r="J68" s="64">
        <v>2542</v>
      </c>
      <c r="K68" s="64">
        <v>2541.69</v>
      </c>
      <c r="L68" s="66">
        <f>L71</f>
        <v>3182</v>
      </c>
      <c r="M68" s="66">
        <f>N710</f>
        <v>0</v>
      </c>
      <c r="N68" s="66">
        <f t="shared" ref="N68" si="4">M68*100/L68</f>
        <v>0</v>
      </c>
    </row>
    <row r="69" spans="1:14" s="101" customFormat="1" ht="25.5" x14ac:dyDescent="0.25">
      <c r="A69" s="205"/>
      <c r="B69" s="241"/>
      <c r="C69" s="35" t="s">
        <v>28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6">
        <v>0</v>
      </c>
      <c r="M69" s="66">
        <v>0</v>
      </c>
      <c r="N69" s="66">
        <v>0</v>
      </c>
    </row>
    <row r="70" spans="1:14" s="101" customFormat="1" ht="25.5" x14ac:dyDescent="0.25">
      <c r="A70" s="205"/>
      <c r="B70" s="241"/>
      <c r="C70" s="35" t="s">
        <v>29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6">
        <v>0</v>
      </c>
      <c r="M70" s="66">
        <v>0</v>
      </c>
      <c r="N70" s="66">
        <v>0</v>
      </c>
    </row>
    <row r="71" spans="1:14" s="101" customFormat="1" ht="15" x14ac:dyDescent="0.25">
      <c r="A71" s="205"/>
      <c r="B71" s="241"/>
      <c r="C71" s="35" t="s">
        <v>30</v>
      </c>
      <c r="D71" s="64">
        <v>0</v>
      </c>
      <c r="E71" s="64">
        <v>0</v>
      </c>
      <c r="F71" s="64">
        <v>4495.2700000000004</v>
      </c>
      <c r="G71" s="64">
        <v>0</v>
      </c>
      <c r="H71" s="64">
        <f>H68</f>
        <v>7037.27</v>
      </c>
      <c r="I71" s="64">
        <v>4495.26</v>
      </c>
      <c r="J71" s="64">
        <v>2542</v>
      </c>
      <c r="K71" s="64">
        <v>2541.69</v>
      </c>
      <c r="L71" s="66">
        <v>3182</v>
      </c>
      <c r="M71" s="66">
        <v>0</v>
      </c>
      <c r="N71" s="66">
        <f>M71*100/L71</f>
        <v>0</v>
      </c>
    </row>
    <row r="72" spans="1:14" s="101" customFormat="1" ht="15" x14ac:dyDescent="0.25">
      <c r="A72" s="205"/>
      <c r="B72" s="242"/>
      <c r="C72" s="35" t="s">
        <v>31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</row>
    <row r="73" spans="1:14" s="101" customFormat="1" ht="15" x14ac:dyDescent="0.25">
      <c r="A73" s="205" t="s">
        <v>94</v>
      </c>
      <c r="B73" s="246" t="s">
        <v>63</v>
      </c>
      <c r="C73" s="35" t="s">
        <v>27</v>
      </c>
      <c r="D73" s="64">
        <v>0</v>
      </c>
      <c r="E73" s="64">
        <v>0</v>
      </c>
      <c r="F73" s="64">
        <v>570</v>
      </c>
      <c r="G73" s="64">
        <v>449.38</v>
      </c>
      <c r="H73" s="64">
        <f>H76</f>
        <v>263.3</v>
      </c>
      <c r="I73" s="64">
        <f>I76</f>
        <v>257.98</v>
      </c>
      <c r="J73" s="64">
        <v>234.6</v>
      </c>
      <c r="K73" s="64">
        <v>234.6</v>
      </c>
      <c r="L73" s="66">
        <f>L76</f>
        <v>97.99</v>
      </c>
      <c r="M73" s="66">
        <f>M76</f>
        <v>97.99</v>
      </c>
      <c r="N73" s="66">
        <f t="shared" ref="N73" si="5">M73*100/L73</f>
        <v>100</v>
      </c>
    </row>
    <row r="74" spans="1:14" s="101" customFormat="1" ht="25.5" x14ac:dyDescent="0.25">
      <c r="A74" s="205"/>
      <c r="B74" s="247"/>
      <c r="C74" s="35" t="s">
        <v>28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6">
        <v>0</v>
      </c>
      <c r="M74" s="66">
        <v>0</v>
      </c>
      <c r="N74" s="66">
        <v>0</v>
      </c>
    </row>
    <row r="75" spans="1:14" s="101" customFormat="1" ht="25.5" x14ac:dyDescent="0.25">
      <c r="A75" s="205"/>
      <c r="B75" s="247"/>
      <c r="C75" s="35" t="s">
        <v>29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6">
        <v>0</v>
      </c>
      <c r="M75" s="66">
        <v>0</v>
      </c>
      <c r="N75" s="66">
        <v>0</v>
      </c>
    </row>
    <row r="76" spans="1:14" s="101" customFormat="1" ht="15" x14ac:dyDescent="0.25">
      <c r="A76" s="205"/>
      <c r="B76" s="247"/>
      <c r="C76" s="35" t="s">
        <v>30</v>
      </c>
      <c r="D76" s="64">
        <v>0</v>
      </c>
      <c r="E76" s="64">
        <v>0</v>
      </c>
      <c r="F76" s="56">
        <v>570</v>
      </c>
      <c r="G76" s="56">
        <v>449.38</v>
      </c>
      <c r="H76" s="64">
        <v>263.3</v>
      </c>
      <c r="I76" s="64">
        <v>257.98</v>
      </c>
      <c r="J76" s="64">
        <v>234.6</v>
      </c>
      <c r="K76" s="64">
        <v>234.6</v>
      </c>
      <c r="L76" s="66">
        <v>97.99</v>
      </c>
      <c r="M76" s="66">
        <v>97.99</v>
      </c>
      <c r="N76" s="66">
        <f>M76*100/L76</f>
        <v>100</v>
      </c>
    </row>
    <row r="77" spans="1:14" s="101" customFormat="1" ht="15" x14ac:dyDescent="0.25">
      <c r="A77" s="205"/>
      <c r="B77" s="248"/>
      <c r="C77" s="35" t="s">
        <v>31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</row>
    <row r="78" spans="1:14" s="101" customFormat="1" ht="15" x14ac:dyDescent="0.25">
      <c r="A78" s="205" t="s">
        <v>95</v>
      </c>
      <c r="B78" s="246" t="s">
        <v>69</v>
      </c>
      <c r="C78" s="35" t="s">
        <v>27</v>
      </c>
      <c r="D78" s="64">
        <v>1826.85</v>
      </c>
      <c r="E78" s="64">
        <v>1826.85</v>
      </c>
      <c r="F78" s="64">
        <v>0</v>
      </c>
      <c r="G78" s="64">
        <v>0</v>
      </c>
      <c r="H78" s="64">
        <f>H80+H81</f>
        <v>2500</v>
      </c>
      <c r="I78" s="64">
        <f>I81</f>
        <v>0</v>
      </c>
      <c r="J78" s="64">
        <f>J80+J81</f>
        <v>2160</v>
      </c>
      <c r="K78" s="64">
        <v>0</v>
      </c>
      <c r="L78" s="66">
        <f>L80+L81</f>
        <v>2745.2841200000003</v>
      </c>
      <c r="M78" s="66">
        <f>M80+M81</f>
        <v>449.5</v>
      </c>
      <c r="N78" s="66">
        <f>M78*100/L78</f>
        <v>16.373532951481902</v>
      </c>
    </row>
    <row r="79" spans="1:14" s="101" customFormat="1" ht="25.5" x14ac:dyDescent="0.25">
      <c r="A79" s="205"/>
      <c r="B79" s="247"/>
      <c r="C79" s="35" t="s">
        <v>28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146">
        <v>0</v>
      </c>
      <c r="M79" s="146">
        <v>0</v>
      </c>
      <c r="N79" s="66">
        <v>0</v>
      </c>
    </row>
    <row r="80" spans="1:14" s="101" customFormat="1" ht="25.5" x14ac:dyDescent="0.25">
      <c r="A80" s="205"/>
      <c r="B80" s="247"/>
      <c r="C80" s="35" t="s">
        <v>29</v>
      </c>
      <c r="D80" s="64">
        <v>0</v>
      </c>
      <c r="E80" s="64">
        <v>0</v>
      </c>
      <c r="F80" s="64">
        <v>0</v>
      </c>
      <c r="G80" s="64">
        <v>0</v>
      </c>
      <c r="H80" s="64">
        <v>2000</v>
      </c>
      <c r="I80" s="64">
        <v>0</v>
      </c>
      <c r="J80" s="64">
        <v>1728</v>
      </c>
      <c r="K80" s="64">
        <v>0</v>
      </c>
      <c r="L80" s="66">
        <f>L100</f>
        <v>1728</v>
      </c>
      <c r="M80" s="66">
        <f>M100</f>
        <v>0</v>
      </c>
      <c r="N80" s="66">
        <v>0</v>
      </c>
    </row>
    <row r="81" spans="1:14" s="101" customFormat="1" ht="15" x14ac:dyDescent="0.25">
      <c r="A81" s="205"/>
      <c r="B81" s="247"/>
      <c r="C81" s="35" t="s">
        <v>30</v>
      </c>
      <c r="D81" s="64">
        <v>1826.85</v>
      </c>
      <c r="E81" s="64">
        <v>1826.85</v>
      </c>
      <c r="F81" s="64">
        <v>0</v>
      </c>
      <c r="G81" s="64">
        <v>0</v>
      </c>
      <c r="H81" s="64">
        <v>500</v>
      </c>
      <c r="I81" s="64">
        <v>0</v>
      </c>
      <c r="J81" s="64">
        <v>432</v>
      </c>
      <c r="K81" s="64">
        <v>0</v>
      </c>
      <c r="L81" s="66">
        <f>L111</f>
        <v>1017.28412</v>
      </c>
      <c r="M81" s="66">
        <f>M111</f>
        <v>449.5</v>
      </c>
      <c r="N81" s="66">
        <f>M81*100/L81</f>
        <v>44.186279050537031</v>
      </c>
    </row>
    <row r="82" spans="1:14" s="101" customFormat="1" ht="15" x14ac:dyDescent="0.25">
      <c r="A82" s="205"/>
      <c r="B82" s="248"/>
      <c r="C82" s="35" t="s">
        <v>31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</row>
    <row r="83" spans="1:14" s="101" customFormat="1" ht="15" x14ac:dyDescent="0.25">
      <c r="A83" s="205" t="s">
        <v>226</v>
      </c>
      <c r="B83" s="235" t="s">
        <v>206</v>
      </c>
      <c r="C83" s="35" t="s">
        <v>115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77.19</v>
      </c>
      <c r="M83" s="64">
        <v>77.19</v>
      </c>
      <c r="N83" s="64">
        <v>100</v>
      </c>
    </row>
    <row r="84" spans="1:14" s="101" customFormat="1" ht="25.5" x14ac:dyDescent="0.25">
      <c r="A84" s="205"/>
      <c r="B84" s="235"/>
      <c r="C84" s="35" t="s">
        <v>28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</row>
    <row r="85" spans="1:14" s="101" customFormat="1" ht="25.5" x14ac:dyDescent="0.25">
      <c r="A85" s="205"/>
      <c r="B85" s="235"/>
      <c r="C85" s="35" t="s">
        <v>29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</row>
    <row r="86" spans="1:14" s="101" customFormat="1" ht="15" x14ac:dyDescent="0.25">
      <c r="A86" s="205"/>
      <c r="B86" s="235"/>
      <c r="C86" s="35" t="s">
        <v>30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77.19</v>
      </c>
      <c r="M86" s="64">
        <v>77.19</v>
      </c>
      <c r="N86" s="64">
        <v>100</v>
      </c>
    </row>
    <row r="87" spans="1:14" s="101" customFormat="1" ht="15" x14ac:dyDescent="0.25">
      <c r="A87" s="205"/>
      <c r="B87" s="235"/>
      <c r="C87" s="35" t="s">
        <v>31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</row>
    <row r="88" spans="1:14" s="101" customFormat="1" ht="15" x14ac:dyDescent="0.25">
      <c r="A88" s="251" t="s">
        <v>97</v>
      </c>
      <c r="B88" s="240" t="s">
        <v>98</v>
      </c>
      <c r="C88" s="35" t="s">
        <v>27</v>
      </c>
      <c r="D88" s="64">
        <v>0</v>
      </c>
      <c r="E88" s="64">
        <v>1339.34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</row>
    <row r="89" spans="1:14" s="101" customFormat="1" ht="25.5" x14ac:dyDescent="0.25">
      <c r="A89" s="251"/>
      <c r="B89" s="241"/>
      <c r="C89" s="35" t="s">
        <v>28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</row>
    <row r="90" spans="1:14" s="101" customFormat="1" ht="25.5" x14ac:dyDescent="0.25">
      <c r="A90" s="251"/>
      <c r="B90" s="241"/>
      <c r="C90" s="35" t="s">
        <v>29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</row>
    <row r="91" spans="1:14" s="101" customFormat="1" ht="15" x14ac:dyDescent="0.25">
      <c r="A91" s="251"/>
      <c r="B91" s="241"/>
      <c r="C91" s="35" t="s">
        <v>30</v>
      </c>
      <c r="D91" s="64">
        <v>0</v>
      </c>
      <c r="E91" s="64">
        <v>1339.34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</row>
    <row r="92" spans="1:14" s="101" customFormat="1" ht="15" x14ac:dyDescent="0.25">
      <c r="A92" s="251"/>
      <c r="B92" s="242"/>
      <c r="C92" s="35" t="s">
        <v>31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</row>
    <row r="93" spans="1:14" s="101" customFormat="1" ht="15" x14ac:dyDescent="0.25">
      <c r="A93" s="252" t="s">
        <v>138</v>
      </c>
      <c r="B93" s="240" t="s">
        <v>69</v>
      </c>
      <c r="C93" s="35" t="s">
        <v>27</v>
      </c>
      <c r="D93" s="64">
        <v>1339.34</v>
      </c>
      <c r="E93" s="64">
        <v>1339.34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</row>
    <row r="94" spans="1:14" s="101" customFormat="1" ht="25.5" x14ac:dyDescent="0.25">
      <c r="A94" s="253"/>
      <c r="B94" s="241"/>
      <c r="C94" s="35" t="s">
        <v>28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s="101" customFormat="1" ht="25.5" x14ac:dyDescent="0.25">
      <c r="A95" s="253"/>
      <c r="B95" s="241"/>
      <c r="C95" s="35" t="s">
        <v>29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</row>
    <row r="96" spans="1:14" s="101" customFormat="1" ht="15" x14ac:dyDescent="0.25">
      <c r="A96" s="253"/>
      <c r="B96" s="241"/>
      <c r="C96" s="35" t="s">
        <v>30</v>
      </c>
      <c r="D96" s="64">
        <v>1339.34</v>
      </c>
      <c r="E96" s="64">
        <v>1339.34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</row>
    <row r="97" spans="1:14" s="101" customFormat="1" ht="15" x14ac:dyDescent="0.25">
      <c r="A97" s="254"/>
      <c r="B97" s="242"/>
      <c r="C97" s="35" t="s">
        <v>31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</row>
    <row r="98" spans="1:14" s="101" customFormat="1" ht="15" x14ac:dyDescent="0.25">
      <c r="A98" s="249" t="s">
        <v>65</v>
      </c>
      <c r="B98" s="250" t="s">
        <v>66</v>
      </c>
      <c r="C98" s="35" t="s">
        <v>27</v>
      </c>
      <c r="D98" s="64">
        <v>10000</v>
      </c>
      <c r="E98" s="64">
        <v>0</v>
      </c>
      <c r="F98" s="64">
        <v>0</v>
      </c>
      <c r="G98" s="64">
        <v>0</v>
      </c>
      <c r="H98" s="64">
        <f>H103+H108</f>
        <v>5042</v>
      </c>
      <c r="I98" s="64">
        <f>I103+I108</f>
        <v>0</v>
      </c>
      <c r="J98" s="64">
        <f>J101+J100</f>
        <v>4702</v>
      </c>
      <c r="K98" s="64">
        <v>2541.69</v>
      </c>
      <c r="L98" s="66">
        <f>L100+L101</f>
        <v>2745.2841200000003</v>
      </c>
      <c r="M98" s="66">
        <f>M100+M101</f>
        <v>449.5</v>
      </c>
      <c r="N98" s="66">
        <f>M98*100/L98</f>
        <v>16.373532951481902</v>
      </c>
    </row>
    <row r="99" spans="1:14" s="101" customFormat="1" ht="25.5" x14ac:dyDescent="0.25">
      <c r="A99" s="249"/>
      <c r="B99" s="250"/>
      <c r="C99" s="35" t="s">
        <v>28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6">
        <v>0</v>
      </c>
      <c r="M99" s="66">
        <v>0</v>
      </c>
      <c r="N99" s="66">
        <v>0</v>
      </c>
    </row>
    <row r="100" spans="1:14" s="101" customFormat="1" ht="25.5" x14ac:dyDescent="0.25">
      <c r="A100" s="249"/>
      <c r="B100" s="250"/>
      <c r="C100" s="35" t="s">
        <v>29</v>
      </c>
      <c r="D100" s="64">
        <v>5000</v>
      </c>
      <c r="E100" s="64">
        <v>0</v>
      </c>
      <c r="F100" s="64">
        <v>0</v>
      </c>
      <c r="G100" s="64">
        <v>0</v>
      </c>
      <c r="H100" s="64">
        <f>H105+H110</f>
        <v>2000</v>
      </c>
      <c r="I100" s="64">
        <f>I105+I110</f>
        <v>0</v>
      </c>
      <c r="J100" s="64">
        <f>J110</f>
        <v>1728</v>
      </c>
      <c r="K100" s="64">
        <f>K110</f>
        <v>0</v>
      </c>
      <c r="L100" s="66">
        <v>1728</v>
      </c>
      <c r="M100" s="66">
        <v>0</v>
      </c>
      <c r="N100" s="66">
        <v>0</v>
      </c>
    </row>
    <row r="101" spans="1:14" s="101" customFormat="1" ht="15" x14ac:dyDescent="0.25">
      <c r="A101" s="249"/>
      <c r="B101" s="250"/>
      <c r="C101" s="35" t="s">
        <v>30</v>
      </c>
      <c r="D101" s="64">
        <v>5000</v>
      </c>
      <c r="E101" s="64">
        <v>0</v>
      </c>
      <c r="F101" s="64">
        <v>0</v>
      </c>
      <c r="G101" s="64">
        <v>0</v>
      </c>
      <c r="H101" s="64">
        <f>H103+H111</f>
        <v>3042</v>
      </c>
      <c r="I101" s="64">
        <f>I103+I111</f>
        <v>0</v>
      </c>
      <c r="J101" s="64">
        <f>J106+J111</f>
        <v>2974</v>
      </c>
      <c r="K101" s="64">
        <v>2541.69</v>
      </c>
      <c r="L101" s="66">
        <f>999.82957+17.45455</f>
        <v>1017.28412</v>
      </c>
      <c r="M101" s="66">
        <v>449.5</v>
      </c>
      <c r="N101" s="66">
        <f>M101*100/L101</f>
        <v>44.186279050537031</v>
      </c>
    </row>
    <row r="102" spans="1:14" s="101" customFormat="1" ht="15" x14ac:dyDescent="0.25">
      <c r="A102" s="249"/>
      <c r="B102" s="250"/>
      <c r="C102" s="35" t="s">
        <v>31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6">
        <v>0</v>
      </c>
      <c r="M102" s="66">
        <v>0</v>
      </c>
      <c r="N102" s="66">
        <v>0</v>
      </c>
    </row>
    <row r="103" spans="1:14" s="101" customFormat="1" ht="15" x14ac:dyDescent="0.25">
      <c r="A103" s="249" t="s">
        <v>67</v>
      </c>
      <c r="B103" s="250" t="s">
        <v>68</v>
      </c>
      <c r="C103" s="35" t="s">
        <v>27</v>
      </c>
      <c r="D103" s="64">
        <v>0</v>
      </c>
      <c r="E103" s="64">
        <v>0</v>
      </c>
      <c r="F103" s="64">
        <v>0</v>
      </c>
      <c r="G103" s="64">
        <v>0</v>
      </c>
      <c r="H103" s="64">
        <f>H106</f>
        <v>2542</v>
      </c>
      <c r="I103" s="64">
        <v>0</v>
      </c>
      <c r="J103" s="64">
        <v>2542</v>
      </c>
      <c r="K103" s="64">
        <v>2541.69</v>
      </c>
      <c r="L103" s="66">
        <v>0</v>
      </c>
      <c r="M103" s="66">
        <v>0</v>
      </c>
      <c r="N103" s="66">
        <v>0</v>
      </c>
    </row>
    <row r="104" spans="1:14" s="101" customFormat="1" ht="25.5" x14ac:dyDescent="0.25">
      <c r="A104" s="249"/>
      <c r="B104" s="250"/>
      <c r="C104" s="35" t="s">
        <v>28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6">
        <v>0</v>
      </c>
      <c r="M104" s="66">
        <v>0</v>
      </c>
      <c r="N104" s="66">
        <v>0</v>
      </c>
    </row>
    <row r="105" spans="1:14" s="101" customFormat="1" ht="25.5" x14ac:dyDescent="0.25">
      <c r="A105" s="249"/>
      <c r="B105" s="250"/>
      <c r="C105" s="35" t="s">
        <v>29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6">
        <v>0</v>
      </c>
      <c r="M105" s="66">
        <v>0</v>
      </c>
      <c r="N105" s="66">
        <v>0</v>
      </c>
    </row>
    <row r="106" spans="1:14" s="101" customFormat="1" ht="15" x14ac:dyDescent="0.25">
      <c r="A106" s="249"/>
      <c r="B106" s="250"/>
      <c r="C106" s="35" t="s">
        <v>30</v>
      </c>
      <c r="D106" s="64">
        <v>0</v>
      </c>
      <c r="E106" s="64">
        <v>0</v>
      </c>
      <c r="F106" s="64">
        <v>0</v>
      </c>
      <c r="G106" s="64">
        <v>0</v>
      </c>
      <c r="H106" s="64">
        <v>2542</v>
      </c>
      <c r="I106" s="64">
        <v>0</v>
      </c>
      <c r="J106" s="64">
        <v>2542</v>
      </c>
      <c r="K106" s="64">
        <v>2541.69</v>
      </c>
      <c r="L106" s="66">
        <v>0</v>
      </c>
      <c r="M106" s="66">
        <v>0</v>
      </c>
      <c r="N106" s="66">
        <v>0</v>
      </c>
    </row>
    <row r="107" spans="1:14" s="101" customFormat="1" ht="15" x14ac:dyDescent="0.25">
      <c r="A107" s="249"/>
      <c r="B107" s="250"/>
      <c r="C107" s="35" t="s">
        <v>31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6">
        <v>0</v>
      </c>
      <c r="M107" s="66">
        <v>0</v>
      </c>
      <c r="N107" s="66">
        <v>0</v>
      </c>
    </row>
    <row r="108" spans="1:14" s="101" customFormat="1" ht="15" x14ac:dyDescent="0.25">
      <c r="A108" s="249" t="s">
        <v>195</v>
      </c>
      <c r="B108" s="250" t="s">
        <v>69</v>
      </c>
      <c r="C108" s="35" t="s">
        <v>27</v>
      </c>
      <c r="D108" s="64">
        <v>0</v>
      </c>
      <c r="E108" s="64">
        <v>0</v>
      </c>
      <c r="F108" s="64">
        <v>0</v>
      </c>
      <c r="G108" s="64">
        <v>0</v>
      </c>
      <c r="H108" s="64">
        <v>2500</v>
      </c>
      <c r="I108" s="64">
        <v>0</v>
      </c>
      <c r="J108" s="64">
        <f>J110+J111</f>
        <v>2160</v>
      </c>
      <c r="K108" s="64">
        <v>0</v>
      </c>
      <c r="L108" s="66">
        <f>L110+L111</f>
        <v>2745.2841200000003</v>
      </c>
      <c r="M108" s="66">
        <f>M110+M111</f>
        <v>449.5</v>
      </c>
      <c r="N108" s="66">
        <f>M108*100/L108</f>
        <v>16.373532951481902</v>
      </c>
    </row>
    <row r="109" spans="1:14" s="101" customFormat="1" ht="25.5" x14ac:dyDescent="0.25">
      <c r="A109" s="249"/>
      <c r="B109" s="250"/>
      <c r="C109" s="35" t="s">
        <v>28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6">
        <v>0</v>
      </c>
      <c r="M109" s="66">
        <v>0</v>
      </c>
      <c r="N109" s="66">
        <v>0</v>
      </c>
    </row>
    <row r="110" spans="1:14" s="101" customFormat="1" ht="25.5" x14ac:dyDescent="0.25">
      <c r="A110" s="249"/>
      <c r="B110" s="250"/>
      <c r="C110" s="35" t="s">
        <v>29</v>
      </c>
      <c r="D110" s="64">
        <v>0</v>
      </c>
      <c r="E110" s="64">
        <v>0</v>
      </c>
      <c r="F110" s="64">
        <v>0</v>
      </c>
      <c r="G110" s="64">
        <v>0</v>
      </c>
      <c r="H110" s="64">
        <v>2000</v>
      </c>
      <c r="I110" s="64">
        <v>0</v>
      </c>
      <c r="J110" s="64">
        <v>1728</v>
      </c>
      <c r="K110" s="64">
        <v>0</v>
      </c>
      <c r="L110" s="66">
        <v>1728</v>
      </c>
      <c r="M110" s="66">
        <v>0</v>
      </c>
      <c r="N110" s="66">
        <v>0</v>
      </c>
    </row>
    <row r="111" spans="1:14" s="101" customFormat="1" ht="15" x14ac:dyDescent="0.25">
      <c r="A111" s="249"/>
      <c r="B111" s="250"/>
      <c r="C111" s="35" t="s">
        <v>30</v>
      </c>
      <c r="D111" s="64">
        <v>0</v>
      </c>
      <c r="E111" s="64">
        <v>0</v>
      </c>
      <c r="F111" s="64">
        <v>0</v>
      </c>
      <c r="G111" s="64">
        <v>0</v>
      </c>
      <c r="H111" s="64">
        <v>500</v>
      </c>
      <c r="I111" s="64">
        <v>0</v>
      </c>
      <c r="J111" s="64">
        <v>432</v>
      </c>
      <c r="K111" s="64">
        <v>0</v>
      </c>
      <c r="L111" s="66">
        <f>999.82957+17.45455</f>
        <v>1017.28412</v>
      </c>
      <c r="M111" s="66">
        <v>449.5</v>
      </c>
      <c r="N111" s="66">
        <f>M111*100/L111</f>
        <v>44.186279050537031</v>
      </c>
    </row>
    <row r="112" spans="1:14" s="101" customFormat="1" ht="15" x14ac:dyDescent="0.25">
      <c r="A112" s="249"/>
      <c r="B112" s="250"/>
      <c r="C112" s="35" t="s">
        <v>31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</row>
    <row r="113" spans="1:14" s="101" customFormat="1" ht="15" x14ac:dyDescent="0.25">
      <c r="A113" s="251" t="s">
        <v>71</v>
      </c>
      <c r="B113" s="250" t="s">
        <v>72</v>
      </c>
      <c r="C113" s="35" t="s">
        <v>27</v>
      </c>
      <c r="D113" s="64">
        <v>0</v>
      </c>
      <c r="E113" s="64">
        <v>0</v>
      </c>
      <c r="F113" s="64">
        <v>0</v>
      </c>
      <c r="G113" s="64">
        <v>0</v>
      </c>
      <c r="H113" s="64">
        <f>H123</f>
        <v>70</v>
      </c>
      <c r="I113" s="64">
        <f>I123</f>
        <v>69.67</v>
      </c>
      <c r="J113" s="64">
        <v>0</v>
      </c>
      <c r="K113" s="64">
        <v>0</v>
      </c>
      <c r="L113" s="66">
        <f>L116</f>
        <v>1682</v>
      </c>
      <c r="M113" s="66">
        <f>M116</f>
        <v>0</v>
      </c>
      <c r="N113" s="66">
        <f>M113*100/L113</f>
        <v>0</v>
      </c>
    </row>
    <row r="114" spans="1:14" s="101" customFormat="1" ht="25.5" x14ac:dyDescent="0.25">
      <c r="A114" s="251"/>
      <c r="B114" s="250"/>
      <c r="C114" s="35" t="s">
        <v>28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6">
        <v>0</v>
      </c>
      <c r="M114" s="66">
        <v>0</v>
      </c>
      <c r="N114" s="66">
        <v>0</v>
      </c>
    </row>
    <row r="115" spans="1:14" s="101" customFormat="1" ht="25.5" x14ac:dyDescent="0.25">
      <c r="A115" s="251"/>
      <c r="B115" s="250"/>
      <c r="C115" s="35" t="s">
        <v>29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6">
        <v>0</v>
      </c>
      <c r="M115" s="66">
        <v>0</v>
      </c>
      <c r="N115" s="66">
        <v>0</v>
      </c>
    </row>
    <row r="116" spans="1:14" s="101" customFormat="1" ht="15" x14ac:dyDescent="0.25">
      <c r="A116" s="251"/>
      <c r="B116" s="250"/>
      <c r="C116" s="35" t="s">
        <v>30</v>
      </c>
      <c r="D116" s="64">
        <v>0</v>
      </c>
      <c r="E116" s="64">
        <v>0</v>
      </c>
      <c r="F116" s="64">
        <v>0</v>
      </c>
      <c r="G116" s="64">
        <v>0</v>
      </c>
      <c r="H116" s="64">
        <f>H126</f>
        <v>70</v>
      </c>
      <c r="I116" s="64">
        <f>I126</f>
        <v>69.67</v>
      </c>
      <c r="J116" s="64">
        <v>0</v>
      </c>
      <c r="K116" s="64">
        <v>0</v>
      </c>
      <c r="L116" s="66">
        <v>1682</v>
      </c>
      <c r="M116" s="66">
        <v>0</v>
      </c>
      <c r="N116" s="66">
        <f>M116*100/L116</f>
        <v>0</v>
      </c>
    </row>
    <row r="117" spans="1:14" s="101" customFormat="1" ht="15" x14ac:dyDescent="0.25">
      <c r="A117" s="251"/>
      <c r="B117" s="250"/>
      <c r="C117" s="35" t="s">
        <v>31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</row>
    <row r="118" spans="1:14" s="101" customFormat="1" ht="15" x14ac:dyDescent="0.25">
      <c r="A118" s="251" t="s">
        <v>196</v>
      </c>
      <c r="B118" s="261" t="s">
        <v>194</v>
      </c>
      <c r="C118" s="35" t="s">
        <v>27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6">
        <f>L121</f>
        <v>1682</v>
      </c>
      <c r="M118" s="66">
        <f>M121</f>
        <v>0</v>
      </c>
      <c r="N118" s="66">
        <f t="shared" ref="N118:N121" si="6">M118*100/L118</f>
        <v>0</v>
      </c>
    </row>
    <row r="119" spans="1:14" s="101" customFormat="1" ht="25.5" x14ac:dyDescent="0.25">
      <c r="A119" s="251"/>
      <c r="B119" s="262"/>
      <c r="C119" s="35" t="s">
        <v>28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6">
        <v>0</v>
      </c>
      <c r="M119" s="66">
        <v>0</v>
      </c>
      <c r="N119" s="66">
        <v>0</v>
      </c>
    </row>
    <row r="120" spans="1:14" s="101" customFormat="1" ht="25.5" x14ac:dyDescent="0.25">
      <c r="A120" s="251"/>
      <c r="B120" s="262"/>
      <c r="C120" s="35" t="s">
        <v>29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6">
        <v>0</v>
      </c>
      <c r="M120" s="66">
        <v>0</v>
      </c>
      <c r="N120" s="66">
        <v>0</v>
      </c>
    </row>
    <row r="121" spans="1:14" s="101" customFormat="1" ht="15" x14ac:dyDescent="0.25">
      <c r="A121" s="251"/>
      <c r="B121" s="262"/>
      <c r="C121" s="35" t="s">
        <v>30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6">
        <v>1682</v>
      </c>
      <c r="M121" s="66">
        <v>0</v>
      </c>
      <c r="N121" s="66">
        <f t="shared" si="6"/>
        <v>0</v>
      </c>
    </row>
    <row r="122" spans="1:14" s="101" customFormat="1" ht="15" x14ac:dyDescent="0.25">
      <c r="A122" s="251"/>
      <c r="B122" s="263"/>
      <c r="C122" s="35" t="s">
        <v>31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</row>
    <row r="123" spans="1:14" s="101" customFormat="1" ht="15.75" customHeight="1" x14ac:dyDescent="0.25">
      <c r="A123" s="252" t="s">
        <v>193</v>
      </c>
      <c r="B123" s="250" t="s">
        <v>63</v>
      </c>
      <c r="C123" s="35" t="s">
        <v>27</v>
      </c>
      <c r="D123" s="64">
        <v>0</v>
      </c>
      <c r="E123" s="64">
        <v>0</v>
      </c>
      <c r="F123" s="64">
        <v>0</v>
      </c>
      <c r="G123" s="64">
        <v>0</v>
      </c>
      <c r="H123" s="64">
        <v>70</v>
      </c>
      <c r="I123" s="64">
        <v>69.67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</row>
    <row r="124" spans="1:14" s="101" customFormat="1" ht="25.5" x14ac:dyDescent="0.25">
      <c r="A124" s="253"/>
      <c r="B124" s="250"/>
      <c r="C124" s="35" t="s">
        <v>28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</row>
    <row r="125" spans="1:14" s="101" customFormat="1" ht="25.5" x14ac:dyDescent="0.25">
      <c r="A125" s="253"/>
      <c r="B125" s="250"/>
      <c r="C125" s="35" t="s">
        <v>29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s="101" customFormat="1" ht="15.75" customHeight="1" x14ac:dyDescent="0.25">
      <c r="A126" s="253"/>
      <c r="B126" s="250"/>
      <c r="C126" s="35" t="s">
        <v>30</v>
      </c>
      <c r="D126" s="64">
        <v>0</v>
      </c>
      <c r="E126" s="64">
        <v>0</v>
      </c>
      <c r="F126" s="64">
        <v>0</v>
      </c>
      <c r="G126" s="64">
        <v>0</v>
      </c>
      <c r="H126" s="64">
        <v>70</v>
      </c>
      <c r="I126" s="64">
        <v>69.67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</row>
    <row r="127" spans="1:14" s="101" customFormat="1" ht="15.75" customHeight="1" x14ac:dyDescent="0.25">
      <c r="A127" s="254"/>
      <c r="B127" s="250"/>
      <c r="C127" s="35" t="s">
        <v>31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</row>
    <row r="128" spans="1:14" s="101" customFormat="1" ht="15" x14ac:dyDescent="0.25">
      <c r="A128" s="251" t="s">
        <v>73</v>
      </c>
      <c r="B128" s="250" t="s">
        <v>74</v>
      </c>
      <c r="C128" s="35" t="s">
        <v>27</v>
      </c>
      <c r="D128" s="64">
        <v>0</v>
      </c>
      <c r="E128" s="64">
        <v>0</v>
      </c>
      <c r="F128" s="64">
        <v>0</v>
      </c>
      <c r="G128" s="64">
        <v>0</v>
      </c>
      <c r="H128" s="64">
        <v>30</v>
      </c>
      <c r="I128" s="64">
        <v>28.31</v>
      </c>
      <c r="J128" s="64">
        <v>0</v>
      </c>
      <c r="K128" s="64">
        <v>0</v>
      </c>
      <c r="L128" s="66">
        <v>1500</v>
      </c>
      <c r="M128" s="66">
        <v>0</v>
      </c>
      <c r="N128" s="66">
        <v>0</v>
      </c>
    </row>
    <row r="129" spans="1:14" s="101" customFormat="1" ht="25.5" x14ac:dyDescent="0.25">
      <c r="A129" s="251"/>
      <c r="B129" s="250"/>
      <c r="C129" s="35" t="s">
        <v>28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6">
        <v>0</v>
      </c>
      <c r="M129" s="66">
        <v>0</v>
      </c>
      <c r="N129" s="66">
        <v>0</v>
      </c>
    </row>
    <row r="130" spans="1:14" s="101" customFormat="1" ht="25.5" x14ac:dyDescent="0.25">
      <c r="A130" s="251"/>
      <c r="B130" s="250"/>
      <c r="C130" s="35" t="s">
        <v>29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6">
        <v>0</v>
      </c>
      <c r="M130" s="66">
        <v>0</v>
      </c>
      <c r="N130" s="66">
        <v>0</v>
      </c>
    </row>
    <row r="131" spans="1:14" s="101" customFormat="1" ht="15" x14ac:dyDescent="0.25">
      <c r="A131" s="251"/>
      <c r="B131" s="250"/>
      <c r="C131" s="35" t="s">
        <v>30</v>
      </c>
      <c r="D131" s="64">
        <v>0</v>
      </c>
      <c r="E131" s="64">
        <v>0</v>
      </c>
      <c r="F131" s="64">
        <v>0</v>
      </c>
      <c r="G131" s="64">
        <v>0</v>
      </c>
      <c r="H131" s="64">
        <v>30</v>
      </c>
      <c r="I131" s="64">
        <v>28.31</v>
      </c>
      <c r="J131" s="64">
        <v>0</v>
      </c>
      <c r="K131" s="64">
        <v>0</v>
      </c>
      <c r="L131" s="66">
        <v>1500</v>
      </c>
      <c r="M131" s="66">
        <v>0</v>
      </c>
      <c r="N131" s="66">
        <v>0</v>
      </c>
    </row>
    <row r="132" spans="1:14" s="101" customFormat="1" ht="15" x14ac:dyDescent="0.25">
      <c r="A132" s="251"/>
      <c r="B132" s="250"/>
      <c r="C132" s="35" t="s">
        <v>31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6">
        <v>0</v>
      </c>
      <c r="M132" s="66">
        <v>0</v>
      </c>
      <c r="N132" s="66">
        <v>0</v>
      </c>
    </row>
    <row r="133" spans="1:14" s="101" customFormat="1" ht="15.75" customHeight="1" x14ac:dyDescent="0.25">
      <c r="A133" s="252" t="s">
        <v>197</v>
      </c>
      <c r="B133" s="246" t="s">
        <v>194</v>
      </c>
      <c r="C133" s="35" t="s">
        <v>27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6">
        <v>1500</v>
      </c>
      <c r="M133" s="66">
        <v>0</v>
      </c>
      <c r="N133" s="66">
        <v>0</v>
      </c>
    </row>
    <row r="134" spans="1:14" s="101" customFormat="1" ht="25.5" x14ac:dyDescent="0.25">
      <c r="A134" s="253"/>
      <c r="B134" s="247"/>
      <c r="C134" s="35" t="s">
        <v>28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6">
        <v>0</v>
      </c>
      <c r="M134" s="66">
        <v>0</v>
      </c>
      <c r="N134" s="66">
        <v>0</v>
      </c>
    </row>
    <row r="135" spans="1:14" s="101" customFormat="1" ht="25.5" x14ac:dyDescent="0.25">
      <c r="A135" s="253"/>
      <c r="B135" s="247"/>
      <c r="C135" s="35" t="s">
        <v>29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6">
        <v>0</v>
      </c>
      <c r="M135" s="66">
        <v>0</v>
      </c>
      <c r="N135" s="66">
        <v>0</v>
      </c>
    </row>
    <row r="136" spans="1:14" s="101" customFormat="1" ht="15.75" customHeight="1" x14ac:dyDescent="0.25">
      <c r="A136" s="253"/>
      <c r="B136" s="247"/>
      <c r="C136" s="35" t="s">
        <v>30</v>
      </c>
      <c r="D136" s="64">
        <v>0</v>
      </c>
      <c r="E136" s="64">
        <v>0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6">
        <v>1500</v>
      </c>
      <c r="M136" s="66">
        <v>0</v>
      </c>
      <c r="N136" s="66">
        <v>0</v>
      </c>
    </row>
    <row r="137" spans="1:14" s="101" customFormat="1" ht="15.75" customHeight="1" x14ac:dyDescent="0.25">
      <c r="A137" s="254"/>
      <c r="B137" s="248"/>
      <c r="C137" s="35" t="s">
        <v>31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6">
        <v>0</v>
      </c>
      <c r="M137" s="66">
        <v>0</v>
      </c>
      <c r="N137" s="66">
        <v>0</v>
      </c>
    </row>
    <row r="138" spans="1:14" s="101" customFormat="1" ht="15" x14ac:dyDescent="0.25">
      <c r="A138" s="251" t="s">
        <v>75</v>
      </c>
      <c r="B138" s="250" t="s">
        <v>63</v>
      </c>
      <c r="C138" s="35" t="s">
        <v>27</v>
      </c>
      <c r="D138" s="64">
        <v>0</v>
      </c>
      <c r="E138" s="64">
        <v>0</v>
      </c>
      <c r="F138" s="64">
        <v>0</v>
      </c>
      <c r="G138" s="64">
        <v>0</v>
      </c>
      <c r="H138" s="64">
        <f>H141</f>
        <v>30</v>
      </c>
      <c r="I138" s="64">
        <f>I141</f>
        <v>28.31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</row>
    <row r="139" spans="1:14" s="101" customFormat="1" ht="25.5" x14ac:dyDescent="0.25">
      <c r="A139" s="251"/>
      <c r="B139" s="250"/>
      <c r="C139" s="35" t="s">
        <v>28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</row>
    <row r="140" spans="1:14" s="101" customFormat="1" ht="25.5" x14ac:dyDescent="0.25">
      <c r="A140" s="251"/>
      <c r="B140" s="250"/>
      <c r="C140" s="35" t="s">
        <v>29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</row>
    <row r="141" spans="1:14" s="101" customFormat="1" ht="15" x14ac:dyDescent="0.25">
      <c r="A141" s="251"/>
      <c r="B141" s="250"/>
      <c r="C141" s="35" t="s">
        <v>30</v>
      </c>
      <c r="D141" s="64">
        <v>0</v>
      </c>
      <c r="E141" s="64">
        <v>0</v>
      </c>
      <c r="F141" s="64">
        <v>0</v>
      </c>
      <c r="G141" s="64">
        <v>0</v>
      </c>
      <c r="H141" s="64">
        <v>30</v>
      </c>
      <c r="I141" s="64">
        <v>28.31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</row>
    <row r="142" spans="1:14" s="101" customFormat="1" ht="15" x14ac:dyDescent="0.25">
      <c r="A142" s="251"/>
      <c r="B142" s="250"/>
      <c r="C142" s="35" t="s">
        <v>31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</row>
    <row r="143" spans="1:14" s="101" customFormat="1" ht="15" x14ac:dyDescent="0.25">
      <c r="A143" s="251" t="s">
        <v>76</v>
      </c>
      <c r="B143" s="250" t="s">
        <v>77</v>
      </c>
      <c r="C143" s="35" t="s">
        <v>27</v>
      </c>
      <c r="D143" s="64">
        <v>0</v>
      </c>
      <c r="E143" s="64">
        <v>0</v>
      </c>
      <c r="F143" s="64">
        <v>0</v>
      </c>
      <c r="G143" s="64">
        <v>0</v>
      </c>
      <c r="H143" s="64">
        <f t="shared" ref="H143:I143" si="7">H146</f>
        <v>2100</v>
      </c>
      <c r="I143" s="64">
        <f t="shared" si="7"/>
        <v>2100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</row>
    <row r="144" spans="1:14" s="101" customFormat="1" ht="25.5" x14ac:dyDescent="0.25">
      <c r="A144" s="251"/>
      <c r="B144" s="250"/>
      <c r="C144" s="35" t="s">
        <v>28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</row>
    <row r="145" spans="1:14" s="101" customFormat="1" ht="25.5" x14ac:dyDescent="0.25">
      <c r="A145" s="251"/>
      <c r="B145" s="250"/>
      <c r="C145" s="35" t="s">
        <v>29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</row>
    <row r="146" spans="1:14" s="101" customFormat="1" ht="15" x14ac:dyDescent="0.25">
      <c r="A146" s="251"/>
      <c r="B146" s="250"/>
      <c r="C146" s="35" t="s">
        <v>30</v>
      </c>
      <c r="D146" s="64">
        <v>0</v>
      </c>
      <c r="E146" s="64">
        <v>0</v>
      </c>
      <c r="F146" s="64">
        <v>0</v>
      </c>
      <c r="G146" s="64">
        <v>0</v>
      </c>
      <c r="H146" s="64">
        <v>2100</v>
      </c>
      <c r="I146" s="64">
        <v>2100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</row>
    <row r="147" spans="1:14" s="101" customFormat="1" ht="15" x14ac:dyDescent="0.25">
      <c r="A147" s="251"/>
      <c r="B147" s="250"/>
      <c r="C147" s="35" t="s">
        <v>31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</row>
    <row r="148" spans="1:14" s="101" customFormat="1" ht="15" x14ac:dyDescent="0.25">
      <c r="A148" s="251" t="s">
        <v>78</v>
      </c>
      <c r="B148" s="250" t="s">
        <v>68</v>
      </c>
      <c r="C148" s="35" t="s">
        <v>27</v>
      </c>
      <c r="D148" s="64">
        <v>0</v>
      </c>
      <c r="E148" s="64">
        <v>0</v>
      </c>
      <c r="F148" s="64">
        <v>0</v>
      </c>
      <c r="G148" s="64">
        <v>0</v>
      </c>
      <c r="H148" s="64">
        <f t="shared" ref="H148:I148" si="8">H151</f>
        <v>2100</v>
      </c>
      <c r="I148" s="64">
        <f t="shared" si="8"/>
        <v>2100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</row>
    <row r="149" spans="1:14" s="101" customFormat="1" ht="25.5" x14ac:dyDescent="0.25">
      <c r="A149" s="251"/>
      <c r="B149" s="250"/>
      <c r="C149" s="35" t="s">
        <v>28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</row>
    <row r="150" spans="1:14" s="101" customFormat="1" ht="25.5" x14ac:dyDescent="0.25">
      <c r="A150" s="251"/>
      <c r="B150" s="250"/>
      <c r="C150" s="35" t="s">
        <v>29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</row>
    <row r="151" spans="1:14" s="101" customFormat="1" ht="15" x14ac:dyDescent="0.25">
      <c r="A151" s="251"/>
      <c r="B151" s="250"/>
      <c r="C151" s="35" t="s">
        <v>30</v>
      </c>
      <c r="D151" s="64">
        <v>0</v>
      </c>
      <c r="E151" s="64">
        <v>0</v>
      </c>
      <c r="F151" s="64">
        <v>0</v>
      </c>
      <c r="G151" s="64">
        <v>0</v>
      </c>
      <c r="H151" s="64">
        <v>2100</v>
      </c>
      <c r="I151" s="64">
        <v>2100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</row>
    <row r="152" spans="1:14" s="101" customFormat="1" ht="15" x14ac:dyDescent="0.25">
      <c r="A152" s="251"/>
      <c r="B152" s="250"/>
      <c r="C152" s="35" t="s">
        <v>31</v>
      </c>
      <c r="D152" s="64">
        <v>0</v>
      </c>
      <c r="E152" s="64">
        <v>0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</row>
    <row r="153" spans="1:14" s="101" customFormat="1" ht="15" x14ac:dyDescent="0.25">
      <c r="A153" s="251" t="s">
        <v>79</v>
      </c>
      <c r="B153" s="250" t="s">
        <v>80</v>
      </c>
      <c r="C153" s="35" t="s">
        <v>27</v>
      </c>
      <c r="D153" s="64">
        <v>487.51</v>
      </c>
      <c r="E153" s="64">
        <v>487.51</v>
      </c>
      <c r="F153" s="64">
        <v>0</v>
      </c>
      <c r="G153" s="64">
        <v>0</v>
      </c>
      <c r="H153" s="64">
        <v>244</v>
      </c>
      <c r="I153" s="64">
        <v>0</v>
      </c>
      <c r="J153" s="64">
        <v>0</v>
      </c>
      <c r="K153" s="64">
        <v>0</v>
      </c>
      <c r="L153" s="64">
        <v>97.99</v>
      </c>
      <c r="M153" s="64">
        <v>97.99</v>
      </c>
      <c r="N153" s="64">
        <f>M153*100/L153</f>
        <v>100</v>
      </c>
    </row>
    <row r="154" spans="1:14" s="101" customFormat="1" ht="25.5" x14ac:dyDescent="0.25">
      <c r="A154" s="251"/>
      <c r="B154" s="250"/>
      <c r="C154" s="35" t="s">
        <v>28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</row>
    <row r="155" spans="1:14" s="101" customFormat="1" ht="25.5" x14ac:dyDescent="0.25">
      <c r="A155" s="251"/>
      <c r="B155" s="250"/>
      <c r="C155" s="35" t="s">
        <v>29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</row>
    <row r="156" spans="1:14" s="101" customFormat="1" ht="15" x14ac:dyDescent="0.25">
      <c r="A156" s="251"/>
      <c r="B156" s="250"/>
      <c r="C156" s="35" t="s">
        <v>30</v>
      </c>
      <c r="D156" s="64">
        <v>487.51</v>
      </c>
      <c r="E156" s="64">
        <v>487.51</v>
      </c>
      <c r="F156" s="64">
        <v>0</v>
      </c>
      <c r="G156" s="64">
        <v>0</v>
      </c>
      <c r="H156" s="64">
        <v>244</v>
      </c>
      <c r="I156" s="64">
        <v>0</v>
      </c>
      <c r="J156" s="64">
        <v>0</v>
      </c>
      <c r="K156" s="64">
        <v>0</v>
      </c>
      <c r="L156" s="64">
        <v>97.99</v>
      </c>
      <c r="M156" s="64">
        <v>97.99</v>
      </c>
      <c r="N156" s="64">
        <f>M156*100/L156</f>
        <v>100</v>
      </c>
    </row>
    <row r="157" spans="1:14" s="101" customFormat="1" ht="15" x14ac:dyDescent="0.25">
      <c r="A157" s="251"/>
      <c r="B157" s="250"/>
      <c r="C157" s="35" t="s">
        <v>31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</row>
    <row r="158" spans="1:14" s="101" customFormat="1" ht="15" x14ac:dyDescent="0.25">
      <c r="A158" s="251" t="s">
        <v>81</v>
      </c>
      <c r="B158" s="250" t="s">
        <v>82</v>
      </c>
      <c r="C158" s="35" t="s">
        <v>27</v>
      </c>
      <c r="D158" s="64">
        <v>487.51</v>
      </c>
      <c r="E158" s="64">
        <v>487.51</v>
      </c>
      <c r="F158" s="64">
        <v>0</v>
      </c>
      <c r="G158" s="64">
        <v>0</v>
      </c>
      <c r="H158" s="64">
        <v>244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</row>
    <row r="159" spans="1:14" s="101" customFormat="1" ht="25.5" x14ac:dyDescent="0.25">
      <c r="A159" s="251"/>
      <c r="B159" s="250"/>
      <c r="C159" s="35" t="s">
        <v>28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</row>
    <row r="160" spans="1:14" s="101" customFormat="1" ht="25.5" x14ac:dyDescent="0.25">
      <c r="A160" s="251"/>
      <c r="B160" s="250"/>
      <c r="C160" s="35" t="s">
        <v>29</v>
      </c>
      <c r="D160" s="64">
        <v>0</v>
      </c>
      <c r="E160" s="64">
        <v>0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</row>
    <row r="161" spans="1:14" s="101" customFormat="1" ht="15" x14ac:dyDescent="0.25">
      <c r="A161" s="251"/>
      <c r="B161" s="250"/>
      <c r="C161" s="35" t="s">
        <v>30</v>
      </c>
      <c r="D161" s="64">
        <v>487.51</v>
      </c>
      <c r="E161" s="64">
        <v>487.51</v>
      </c>
      <c r="F161" s="64">
        <v>0</v>
      </c>
      <c r="G161" s="64">
        <v>0</v>
      </c>
      <c r="H161" s="64">
        <v>244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</row>
    <row r="162" spans="1:14" s="101" customFormat="1" ht="15" x14ac:dyDescent="0.25">
      <c r="A162" s="251"/>
      <c r="B162" s="250"/>
      <c r="C162" s="35" t="s">
        <v>31</v>
      </c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</row>
    <row r="163" spans="1:14" s="101" customFormat="1" ht="15.75" customHeight="1" x14ac:dyDescent="0.25">
      <c r="A163" s="252" t="s">
        <v>198</v>
      </c>
      <c r="B163" s="246" t="s">
        <v>63</v>
      </c>
      <c r="C163" s="35" t="s">
        <v>27</v>
      </c>
      <c r="D163" s="64">
        <v>0</v>
      </c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97.99</v>
      </c>
      <c r="M163" s="64">
        <v>97.99</v>
      </c>
      <c r="N163" s="64">
        <f>M163*100/L163</f>
        <v>100</v>
      </c>
    </row>
    <row r="164" spans="1:14" s="101" customFormat="1" ht="25.5" x14ac:dyDescent="0.25">
      <c r="A164" s="253"/>
      <c r="B164" s="247"/>
      <c r="C164" s="35" t="s">
        <v>28</v>
      </c>
      <c r="D164" s="64">
        <v>0</v>
      </c>
      <c r="E164" s="64">
        <v>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</row>
    <row r="165" spans="1:14" s="101" customFormat="1" ht="25.5" x14ac:dyDescent="0.25">
      <c r="A165" s="253"/>
      <c r="B165" s="247"/>
      <c r="C165" s="35" t="s">
        <v>29</v>
      </c>
      <c r="D165" s="64">
        <v>0</v>
      </c>
      <c r="E165" s="64">
        <v>0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</row>
    <row r="166" spans="1:14" s="101" customFormat="1" ht="15.75" customHeight="1" x14ac:dyDescent="0.25">
      <c r="A166" s="253"/>
      <c r="B166" s="247"/>
      <c r="C166" s="35" t="s">
        <v>30</v>
      </c>
      <c r="D166" s="64">
        <v>0</v>
      </c>
      <c r="E166" s="64">
        <v>0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97.99</v>
      </c>
      <c r="M166" s="64">
        <v>97.99</v>
      </c>
      <c r="N166" s="64">
        <f>M166*100/L166</f>
        <v>100</v>
      </c>
    </row>
    <row r="167" spans="1:14" s="101" customFormat="1" ht="15.75" customHeight="1" x14ac:dyDescent="0.25">
      <c r="A167" s="254"/>
      <c r="B167" s="248"/>
      <c r="C167" s="35" t="s">
        <v>31</v>
      </c>
      <c r="D167" s="64">
        <v>0</v>
      </c>
      <c r="E167" s="64">
        <v>0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</row>
    <row r="168" spans="1:14" s="101" customFormat="1" ht="15" x14ac:dyDescent="0.25">
      <c r="A168" s="251" t="s">
        <v>83</v>
      </c>
      <c r="B168" s="250" t="s">
        <v>84</v>
      </c>
      <c r="C168" s="35" t="s">
        <v>27</v>
      </c>
      <c r="D168" s="64">
        <v>0</v>
      </c>
      <c r="E168" s="64">
        <v>0</v>
      </c>
      <c r="F168" s="64">
        <v>0</v>
      </c>
      <c r="G168" s="64">
        <v>0</v>
      </c>
      <c r="H168" s="64">
        <f t="shared" ref="H168:I168" si="9">H173+H178</f>
        <v>2689.27</v>
      </c>
      <c r="I168" s="64">
        <f t="shared" si="9"/>
        <v>2689.26</v>
      </c>
      <c r="J168" s="64">
        <v>234.6</v>
      </c>
      <c r="K168" s="64">
        <v>234.6</v>
      </c>
      <c r="L168" s="64">
        <v>0</v>
      </c>
      <c r="M168" s="64">
        <v>0</v>
      </c>
      <c r="N168" s="64">
        <v>0</v>
      </c>
    </row>
    <row r="169" spans="1:14" s="101" customFormat="1" ht="25.5" x14ac:dyDescent="0.25">
      <c r="A169" s="251"/>
      <c r="B169" s="250"/>
      <c r="C169" s="35" t="s">
        <v>28</v>
      </c>
      <c r="D169" s="64">
        <v>0</v>
      </c>
      <c r="E169" s="64">
        <v>0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</row>
    <row r="170" spans="1:14" s="101" customFormat="1" ht="25.5" x14ac:dyDescent="0.25">
      <c r="A170" s="251"/>
      <c r="B170" s="250"/>
      <c r="C170" s="35" t="s">
        <v>29</v>
      </c>
      <c r="D170" s="64">
        <v>0</v>
      </c>
      <c r="E170" s="64">
        <v>0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</row>
    <row r="171" spans="1:14" s="101" customFormat="1" ht="15" x14ac:dyDescent="0.25">
      <c r="A171" s="251"/>
      <c r="B171" s="250"/>
      <c r="C171" s="35" t="s">
        <v>30</v>
      </c>
      <c r="D171" s="64">
        <v>0</v>
      </c>
      <c r="E171" s="64">
        <v>0</v>
      </c>
      <c r="F171" s="64">
        <v>0</v>
      </c>
      <c r="G171" s="64">
        <v>0</v>
      </c>
      <c r="H171" s="64">
        <f t="shared" ref="H171:I171" si="10">H176+H181</f>
        <v>2689.27</v>
      </c>
      <c r="I171" s="64">
        <f t="shared" si="10"/>
        <v>2689.26</v>
      </c>
      <c r="J171" s="64">
        <v>234.6</v>
      </c>
      <c r="K171" s="64">
        <v>234.6</v>
      </c>
      <c r="L171" s="64">
        <v>0</v>
      </c>
      <c r="M171" s="64">
        <v>0</v>
      </c>
      <c r="N171" s="64">
        <v>0</v>
      </c>
    </row>
    <row r="172" spans="1:14" s="101" customFormat="1" ht="15" x14ac:dyDescent="0.25">
      <c r="A172" s="251"/>
      <c r="B172" s="250"/>
      <c r="C172" s="35" t="s">
        <v>31</v>
      </c>
      <c r="D172" s="64">
        <v>0</v>
      </c>
      <c r="E172" s="64">
        <v>0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</row>
    <row r="173" spans="1:14" s="101" customFormat="1" ht="15" x14ac:dyDescent="0.25">
      <c r="A173" s="251" t="s">
        <v>85</v>
      </c>
      <c r="B173" s="250" t="s">
        <v>82</v>
      </c>
      <c r="C173" s="35" t="s">
        <v>27</v>
      </c>
      <c r="D173" s="64">
        <v>0</v>
      </c>
      <c r="E173" s="64">
        <v>0</v>
      </c>
      <c r="F173" s="64">
        <v>0</v>
      </c>
      <c r="G173" s="64">
        <v>0</v>
      </c>
      <c r="H173" s="64">
        <v>294</v>
      </c>
      <c r="I173" s="64">
        <v>294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</row>
    <row r="174" spans="1:14" s="101" customFormat="1" ht="25.5" x14ac:dyDescent="0.25">
      <c r="A174" s="251"/>
      <c r="B174" s="250"/>
      <c r="C174" s="35" t="s">
        <v>28</v>
      </c>
      <c r="D174" s="64">
        <v>0</v>
      </c>
      <c r="E174" s="64">
        <v>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</row>
    <row r="175" spans="1:14" s="101" customFormat="1" ht="25.5" x14ac:dyDescent="0.25">
      <c r="A175" s="251"/>
      <c r="B175" s="250"/>
      <c r="C175" s="35" t="s">
        <v>29</v>
      </c>
      <c r="D175" s="64">
        <v>0</v>
      </c>
      <c r="E175" s="64">
        <v>0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</row>
    <row r="176" spans="1:14" s="101" customFormat="1" ht="15" x14ac:dyDescent="0.25">
      <c r="A176" s="251"/>
      <c r="B176" s="250"/>
      <c r="C176" s="35" t="s">
        <v>30</v>
      </c>
      <c r="D176" s="64">
        <v>0</v>
      </c>
      <c r="E176" s="64">
        <v>0</v>
      </c>
      <c r="F176" s="64">
        <v>0</v>
      </c>
      <c r="G176" s="64">
        <v>0</v>
      </c>
      <c r="H176" s="64">
        <v>294</v>
      </c>
      <c r="I176" s="64">
        <v>294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</row>
    <row r="177" spans="1:14" s="101" customFormat="1" ht="15" x14ac:dyDescent="0.25">
      <c r="A177" s="251"/>
      <c r="B177" s="250"/>
      <c r="C177" s="35" t="s">
        <v>31</v>
      </c>
      <c r="D177" s="64">
        <v>0</v>
      </c>
      <c r="E177" s="64">
        <v>0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</row>
    <row r="178" spans="1:14" s="101" customFormat="1" ht="15" x14ac:dyDescent="0.25">
      <c r="A178" s="251" t="s">
        <v>86</v>
      </c>
      <c r="B178" s="250" t="s">
        <v>68</v>
      </c>
      <c r="C178" s="35" t="s">
        <v>27</v>
      </c>
      <c r="D178" s="64">
        <v>0</v>
      </c>
      <c r="E178" s="64">
        <v>0</v>
      </c>
      <c r="F178" s="64">
        <v>0</v>
      </c>
      <c r="G178" s="64">
        <v>0</v>
      </c>
      <c r="H178" s="64">
        <v>2395.27</v>
      </c>
      <c r="I178" s="64">
        <v>2395.2600000000002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</row>
    <row r="179" spans="1:14" s="101" customFormat="1" ht="25.5" x14ac:dyDescent="0.25">
      <c r="A179" s="251"/>
      <c r="B179" s="250"/>
      <c r="C179" s="35" t="s">
        <v>28</v>
      </c>
      <c r="D179" s="64">
        <v>0</v>
      </c>
      <c r="E179" s="64">
        <v>0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</row>
    <row r="180" spans="1:14" s="101" customFormat="1" ht="25.5" x14ac:dyDescent="0.25">
      <c r="A180" s="251"/>
      <c r="B180" s="250"/>
      <c r="C180" s="35" t="s">
        <v>29</v>
      </c>
      <c r="D180" s="64">
        <v>0</v>
      </c>
      <c r="E180" s="64">
        <v>0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</row>
    <row r="181" spans="1:14" s="101" customFormat="1" ht="15" x14ac:dyDescent="0.25">
      <c r="A181" s="251"/>
      <c r="B181" s="250"/>
      <c r="C181" s="35" t="s">
        <v>30</v>
      </c>
      <c r="D181" s="64">
        <v>0</v>
      </c>
      <c r="E181" s="64">
        <v>0</v>
      </c>
      <c r="F181" s="64">
        <v>0</v>
      </c>
      <c r="G181" s="64">
        <v>0</v>
      </c>
      <c r="H181" s="64">
        <v>2395.27</v>
      </c>
      <c r="I181" s="64">
        <v>2395.2600000000002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</row>
    <row r="182" spans="1:14" s="101" customFormat="1" ht="15" x14ac:dyDescent="0.25">
      <c r="A182" s="251"/>
      <c r="B182" s="250"/>
      <c r="C182" s="35" t="s">
        <v>31</v>
      </c>
      <c r="D182" s="64">
        <v>0</v>
      </c>
      <c r="E182" s="64">
        <v>0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</row>
    <row r="183" spans="1:14" s="101" customFormat="1" ht="15" x14ac:dyDescent="0.25">
      <c r="A183" s="251" t="s">
        <v>87</v>
      </c>
      <c r="B183" s="250" t="s">
        <v>63</v>
      </c>
      <c r="C183" s="35" t="s">
        <v>27</v>
      </c>
      <c r="D183" s="64">
        <v>0</v>
      </c>
      <c r="E183" s="64">
        <v>0</v>
      </c>
      <c r="F183" s="64">
        <v>0</v>
      </c>
      <c r="G183" s="64">
        <v>0</v>
      </c>
      <c r="H183" s="64">
        <v>0</v>
      </c>
      <c r="I183" s="64">
        <v>0</v>
      </c>
      <c r="J183" s="64">
        <v>234.6</v>
      </c>
      <c r="K183" s="64">
        <v>234.6</v>
      </c>
      <c r="L183" s="64">
        <v>0</v>
      </c>
      <c r="M183" s="64">
        <v>0</v>
      </c>
      <c r="N183" s="64">
        <v>0</v>
      </c>
    </row>
    <row r="184" spans="1:14" s="101" customFormat="1" ht="25.5" x14ac:dyDescent="0.25">
      <c r="A184" s="251"/>
      <c r="B184" s="250"/>
      <c r="C184" s="35" t="s">
        <v>28</v>
      </c>
      <c r="D184" s="64">
        <v>0</v>
      </c>
      <c r="E184" s="64">
        <v>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</row>
    <row r="185" spans="1:14" s="101" customFormat="1" ht="25.5" x14ac:dyDescent="0.25">
      <c r="A185" s="251"/>
      <c r="B185" s="250"/>
      <c r="C185" s="35" t="s">
        <v>29</v>
      </c>
      <c r="D185" s="64">
        <v>0</v>
      </c>
      <c r="E185" s="64">
        <v>0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</row>
    <row r="186" spans="1:14" s="101" customFormat="1" ht="15" x14ac:dyDescent="0.25">
      <c r="A186" s="251"/>
      <c r="B186" s="250"/>
      <c r="C186" s="35" t="s">
        <v>30</v>
      </c>
      <c r="D186" s="64">
        <v>0</v>
      </c>
      <c r="E186" s="64">
        <v>0</v>
      </c>
      <c r="F186" s="64">
        <v>0</v>
      </c>
      <c r="G186" s="64">
        <v>0</v>
      </c>
      <c r="H186" s="64">
        <v>0</v>
      </c>
      <c r="I186" s="64">
        <v>0</v>
      </c>
      <c r="J186" s="64">
        <v>234.6</v>
      </c>
      <c r="K186" s="64">
        <v>234.6</v>
      </c>
      <c r="L186" s="64">
        <v>0</v>
      </c>
      <c r="M186" s="64">
        <v>0</v>
      </c>
      <c r="N186" s="64">
        <v>0</v>
      </c>
    </row>
    <row r="187" spans="1:14" s="101" customFormat="1" ht="15" x14ac:dyDescent="0.25">
      <c r="A187" s="251"/>
      <c r="B187" s="250"/>
      <c r="C187" s="35" t="s">
        <v>31</v>
      </c>
      <c r="D187" s="64">
        <v>0</v>
      </c>
      <c r="E187" s="64">
        <v>0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</row>
    <row r="188" spans="1:14" s="101" customFormat="1" ht="15" x14ac:dyDescent="0.25">
      <c r="A188" s="251" t="s">
        <v>88</v>
      </c>
      <c r="B188" s="250" t="s">
        <v>89</v>
      </c>
      <c r="C188" s="35" t="s">
        <v>27</v>
      </c>
      <c r="D188" s="64">
        <v>0</v>
      </c>
      <c r="E188" s="64">
        <v>0</v>
      </c>
      <c r="F188" s="64">
        <v>0</v>
      </c>
      <c r="G188" s="64">
        <v>0</v>
      </c>
      <c r="H188" s="64">
        <v>163.31</v>
      </c>
      <c r="I188" s="64">
        <v>160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</row>
    <row r="189" spans="1:14" s="101" customFormat="1" ht="25.5" x14ac:dyDescent="0.25">
      <c r="A189" s="251"/>
      <c r="B189" s="250"/>
      <c r="C189" s="35" t="s">
        <v>28</v>
      </c>
      <c r="D189" s="64">
        <v>0</v>
      </c>
      <c r="E189" s="64">
        <v>0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</row>
    <row r="190" spans="1:14" s="101" customFormat="1" ht="25.5" x14ac:dyDescent="0.25">
      <c r="A190" s="251"/>
      <c r="B190" s="250"/>
      <c r="C190" s="35" t="s">
        <v>29</v>
      </c>
      <c r="D190" s="64">
        <v>0</v>
      </c>
      <c r="E190" s="64">
        <v>0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</row>
    <row r="191" spans="1:14" s="101" customFormat="1" ht="15" x14ac:dyDescent="0.25">
      <c r="A191" s="251"/>
      <c r="B191" s="250"/>
      <c r="C191" s="35" t="s">
        <v>30</v>
      </c>
      <c r="D191" s="64">
        <v>0</v>
      </c>
      <c r="E191" s="64">
        <v>0</v>
      </c>
      <c r="F191" s="64">
        <v>0</v>
      </c>
      <c r="G191" s="64">
        <v>0</v>
      </c>
      <c r="H191" s="64">
        <v>163.31</v>
      </c>
      <c r="I191" s="64">
        <v>160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</row>
    <row r="192" spans="1:14" s="101" customFormat="1" ht="15" x14ac:dyDescent="0.25">
      <c r="A192" s="251"/>
      <c r="B192" s="250"/>
      <c r="C192" s="35" t="s">
        <v>31</v>
      </c>
      <c r="D192" s="64">
        <v>0</v>
      </c>
      <c r="E192" s="64">
        <v>0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</row>
    <row r="193" spans="1:14" s="101" customFormat="1" ht="15" x14ac:dyDescent="0.25">
      <c r="A193" s="251" t="s">
        <v>90</v>
      </c>
      <c r="B193" s="250" t="s">
        <v>63</v>
      </c>
      <c r="C193" s="35" t="s">
        <v>27</v>
      </c>
      <c r="D193" s="64">
        <v>0</v>
      </c>
      <c r="E193" s="64">
        <v>0</v>
      </c>
      <c r="F193" s="64">
        <v>0</v>
      </c>
      <c r="G193" s="64">
        <v>0</v>
      </c>
      <c r="H193" s="64">
        <v>163.31</v>
      </c>
      <c r="I193" s="64">
        <v>160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</row>
    <row r="194" spans="1:14" s="101" customFormat="1" ht="25.5" x14ac:dyDescent="0.25">
      <c r="A194" s="251"/>
      <c r="B194" s="250"/>
      <c r="C194" s="35" t="s">
        <v>28</v>
      </c>
      <c r="D194" s="64">
        <v>0</v>
      </c>
      <c r="E194" s="64">
        <v>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</row>
    <row r="195" spans="1:14" s="101" customFormat="1" ht="25.5" x14ac:dyDescent="0.25">
      <c r="A195" s="251"/>
      <c r="B195" s="250"/>
      <c r="C195" s="35" t="s">
        <v>29</v>
      </c>
      <c r="D195" s="64">
        <v>0</v>
      </c>
      <c r="E195" s="64">
        <v>0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</row>
    <row r="196" spans="1:14" s="101" customFormat="1" ht="15" x14ac:dyDescent="0.25">
      <c r="A196" s="251"/>
      <c r="B196" s="250"/>
      <c r="C196" s="35" t="s">
        <v>30</v>
      </c>
      <c r="D196" s="64">
        <v>0</v>
      </c>
      <c r="E196" s="64">
        <v>0</v>
      </c>
      <c r="F196" s="64">
        <v>0</v>
      </c>
      <c r="G196" s="64">
        <v>0</v>
      </c>
      <c r="H196" s="64">
        <v>163.31</v>
      </c>
      <c r="I196" s="64">
        <v>160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</row>
    <row r="197" spans="1:14" s="101" customFormat="1" ht="15" x14ac:dyDescent="0.25">
      <c r="A197" s="251"/>
      <c r="B197" s="250"/>
      <c r="C197" s="35" t="s">
        <v>31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</row>
    <row r="198" spans="1:14" s="101" customFormat="1" ht="15" x14ac:dyDescent="0.25">
      <c r="A198" s="205" t="s">
        <v>104</v>
      </c>
      <c r="B198" s="266" t="s">
        <v>105</v>
      </c>
      <c r="C198" s="35" t="s">
        <v>27</v>
      </c>
      <c r="D198" s="64">
        <v>454622.94</v>
      </c>
      <c r="E198" s="64">
        <v>252566.14</v>
      </c>
      <c r="F198" s="64">
        <v>325664.40000000002</v>
      </c>
      <c r="G198" s="64">
        <v>186543.82</v>
      </c>
      <c r="H198" s="64">
        <v>167749.69</v>
      </c>
      <c r="I198" s="109">
        <v>164677.53</v>
      </c>
      <c r="J198" s="64">
        <v>475</v>
      </c>
      <c r="K198" s="64">
        <v>474.96</v>
      </c>
      <c r="L198" s="64">
        <v>2485.14</v>
      </c>
      <c r="M198" s="64">
        <v>2485.14</v>
      </c>
      <c r="N198" s="64">
        <v>100</v>
      </c>
    </row>
    <row r="199" spans="1:14" s="101" customFormat="1" ht="25.5" x14ac:dyDescent="0.25">
      <c r="A199" s="205"/>
      <c r="B199" s="267"/>
      <c r="C199" s="35" t="s">
        <v>28</v>
      </c>
      <c r="D199" s="64">
        <v>234858.12</v>
      </c>
      <c r="E199" s="64">
        <v>101812.48</v>
      </c>
      <c r="F199" s="64">
        <v>195996.53</v>
      </c>
      <c r="G199" s="64">
        <v>98287.1</v>
      </c>
      <c r="H199" s="109">
        <v>97709.43</v>
      </c>
      <c r="I199" s="109">
        <v>96963.47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</row>
    <row r="200" spans="1:14" s="101" customFormat="1" ht="25.5" x14ac:dyDescent="0.25">
      <c r="A200" s="205"/>
      <c r="B200" s="267"/>
      <c r="C200" s="35" t="s">
        <v>29</v>
      </c>
      <c r="D200" s="64">
        <v>90149.71</v>
      </c>
      <c r="E200" s="64">
        <v>49044.22</v>
      </c>
      <c r="F200" s="64">
        <v>51301.919999999998</v>
      </c>
      <c r="G200" s="64">
        <v>24561.19</v>
      </c>
      <c r="H200" s="109">
        <v>26740.73</v>
      </c>
      <c r="I200" s="109">
        <v>26619.759999999998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</row>
    <row r="201" spans="1:14" s="101" customFormat="1" ht="15" x14ac:dyDescent="0.25">
      <c r="A201" s="205"/>
      <c r="B201" s="267"/>
      <c r="C201" s="35" t="s">
        <v>30</v>
      </c>
      <c r="D201" s="64">
        <v>129615.11</v>
      </c>
      <c r="E201" s="64">
        <v>101709.44</v>
      </c>
      <c r="F201" s="71">
        <v>78365.95</v>
      </c>
      <c r="G201" s="64">
        <v>63695.53</v>
      </c>
      <c r="H201" s="109">
        <v>43299.53</v>
      </c>
      <c r="I201" s="109">
        <v>41094.299999999996</v>
      </c>
      <c r="J201" s="64">
        <v>475</v>
      </c>
      <c r="K201" s="64">
        <v>474.96</v>
      </c>
      <c r="L201" s="64">
        <v>2485.14</v>
      </c>
      <c r="M201" s="64">
        <v>2485.14</v>
      </c>
      <c r="N201" s="64">
        <v>100</v>
      </c>
    </row>
    <row r="202" spans="1:14" s="101" customFormat="1" ht="15" x14ac:dyDescent="0.25">
      <c r="A202" s="205"/>
      <c r="B202" s="268"/>
      <c r="C202" s="35" t="s">
        <v>31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</row>
    <row r="203" spans="1:14" s="101" customFormat="1" ht="15" x14ac:dyDescent="0.25">
      <c r="A203" s="205" t="s">
        <v>106</v>
      </c>
      <c r="B203" s="255" t="s">
        <v>107</v>
      </c>
      <c r="C203" s="35" t="s">
        <v>27</v>
      </c>
      <c r="D203" s="64">
        <v>452990.44</v>
      </c>
      <c r="E203" s="64">
        <v>250893.64</v>
      </c>
      <c r="F203" s="64">
        <v>325664.40000000002</v>
      </c>
      <c r="G203" s="64">
        <v>186543.82</v>
      </c>
      <c r="H203" s="109">
        <v>167049.69</v>
      </c>
      <c r="I203" s="109">
        <v>164182.57999999999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</row>
    <row r="204" spans="1:14" s="101" customFormat="1" ht="25.5" x14ac:dyDescent="0.25">
      <c r="A204" s="205"/>
      <c r="B204" s="256"/>
      <c r="C204" s="35" t="s">
        <v>28</v>
      </c>
      <c r="D204" s="64">
        <v>234858.12</v>
      </c>
      <c r="E204" s="64">
        <v>101812.478</v>
      </c>
      <c r="F204" s="64">
        <v>195996.53</v>
      </c>
      <c r="G204" s="64">
        <v>98287.1</v>
      </c>
      <c r="H204" s="109">
        <v>97709.43</v>
      </c>
      <c r="I204" s="109">
        <v>96963.47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</row>
    <row r="205" spans="1:14" s="101" customFormat="1" ht="25.5" x14ac:dyDescent="0.25">
      <c r="A205" s="205"/>
      <c r="B205" s="256"/>
      <c r="C205" s="35" t="s">
        <v>29</v>
      </c>
      <c r="D205" s="64">
        <v>90149.71</v>
      </c>
      <c r="E205" s="64">
        <v>49044.22</v>
      </c>
      <c r="F205" s="64">
        <v>51301.919999999998</v>
      </c>
      <c r="G205" s="64">
        <v>24561.19</v>
      </c>
      <c r="H205" s="109">
        <v>26740.73</v>
      </c>
      <c r="I205" s="109">
        <v>26619.759999999998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</row>
    <row r="206" spans="1:14" s="101" customFormat="1" ht="15" x14ac:dyDescent="0.25">
      <c r="A206" s="205"/>
      <c r="B206" s="256"/>
      <c r="C206" s="35" t="s">
        <v>30</v>
      </c>
      <c r="D206" s="64">
        <v>127982.61</v>
      </c>
      <c r="E206" s="64">
        <v>100036.94</v>
      </c>
      <c r="F206" s="64">
        <v>78365.95</v>
      </c>
      <c r="G206" s="64">
        <v>63695.53</v>
      </c>
      <c r="H206" s="109">
        <v>42599.53</v>
      </c>
      <c r="I206" s="109">
        <v>40599.35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</row>
    <row r="207" spans="1:14" s="101" customFormat="1" ht="15" x14ac:dyDescent="0.25">
      <c r="A207" s="205"/>
      <c r="B207" s="257"/>
      <c r="C207" s="35" t="s">
        <v>31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</row>
    <row r="208" spans="1:14" s="101" customFormat="1" ht="15" x14ac:dyDescent="0.25">
      <c r="A208" s="205" t="s">
        <v>108</v>
      </c>
      <c r="B208" s="255" t="s">
        <v>109</v>
      </c>
      <c r="C208" s="35" t="s">
        <v>27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</row>
    <row r="209" spans="1:14" s="101" customFormat="1" ht="25.5" x14ac:dyDescent="0.25">
      <c r="A209" s="205"/>
      <c r="B209" s="256"/>
      <c r="C209" s="35" t="s">
        <v>28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</row>
    <row r="210" spans="1:14" s="101" customFormat="1" ht="25.5" x14ac:dyDescent="0.25">
      <c r="A210" s="205"/>
      <c r="B210" s="256"/>
      <c r="C210" s="35" t="s">
        <v>29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</row>
    <row r="211" spans="1:14" s="101" customFormat="1" ht="15" x14ac:dyDescent="0.25">
      <c r="A211" s="205"/>
      <c r="B211" s="256"/>
      <c r="C211" s="35" t="s">
        <v>30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</row>
    <row r="212" spans="1:14" s="101" customFormat="1" ht="15" x14ac:dyDescent="0.25">
      <c r="A212" s="205"/>
      <c r="B212" s="257"/>
      <c r="C212" s="35" t="s">
        <v>31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</row>
    <row r="213" spans="1:14" s="101" customFormat="1" ht="15" x14ac:dyDescent="0.25">
      <c r="A213" s="205" t="s">
        <v>110</v>
      </c>
      <c r="B213" s="255" t="s">
        <v>111</v>
      </c>
      <c r="C213" s="35" t="s">
        <v>27</v>
      </c>
      <c r="D213" s="64">
        <v>1632.5</v>
      </c>
      <c r="E213" s="64">
        <v>1672.5</v>
      </c>
      <c r="F213" s="64">
        <v>0</v>
      </c>
      <c r="G213" s="64">
        <v>0</v>
      </c>
      <c r="H213" s="64">
        <v>700</v>
      </c>
      <c r="I213" s="64">
        <v>494.95</v>
      </c>
      <c r="J213" s="64">
        <v>475</v>
      </c>
      <c r="K213" s="64">
        <v>474.96</v>
      </c>
      <c r="L213" s="64">
        <v>2485.14</v>
      </c>
      <c r="M213" s="64">
        <v>2485.14</v>
      </c>
      <c r="N213" s="64">
        <v>100</v>
      </c>
    </row>
    <row r="214" spans="1:14" s="101" customFormat="1" ht="25.5" x14ac:dyDescent="0.25">
      <c r="A214" s="205"/>
      <c r="B214" s="256"/>
      <c r="C214" s="35" t="s">
        <v>28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</row>
    <row r="215" spans="1:14" s="101" customFormat="1" ht="25.5" x14ac:dyDescent="0.25">
      <c r="A215" s="205"/>
      <c r="B215" s="256"/>
      <c r="C215" s="35" t="s">
        <v>29</v>
      </c>
      <c r="D215" s="64">
        <v>0</v>
      </c>
      <c r="E215" s="64">
        <v>0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</row>
    <row r="216" spans="1:14" s="101" customFormat="1" ht="15" x14ac:dyDescent="0.25">
      <c r="A216" s="205"/>
      <c r="B216" s="256"/>
      <c r="C216" s="35" t="s">
        <v>30</v>
      </c>
      <c r="D216" s="64">
        <v>1632.5</v>
      </c>
      <c r="E216" s="64">
        <v>1672.5</v>
      </c>
      <c r="F216" s="64">
        <v>0</v>
      </c>
      <c r="G216" s="64">
        <v>0</v>
      </c>
      <c r="H216" s="64">
        <v>700</v>
      </c>
      <c r="I216" s="109">
        <v>494.95</v>
      </c>
      <c r="J216" s="64">
        <v>475</v>
      </c>
      <c r="K216" s="64">
        <v>474.96</v>
      </c>
      <c r="L216" s="64">
        <v>2485.14</v>
      </c>
      <c r="M216" s="64">
        <v>2485.14</v>
      </c>
      <c r="N216" s="64">
        <v>100</v>
      </c>
    </row>
    <row r="217" spans="1:14" s="101" customFormat="1" ht="15" x14ac:dyDescent="0.25">
      <c r="A217" s="205"/>
      <c r="B217" s="257"/>
      <c r="C217" s="35" t="s">
        <v>31</v>
      </c>
      <c r="D217" s="64">
        <v>0</v>
      </c>
      <c r="E217" s="64">
        <v>0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</row>
    <row r="218" spans="1:14" s="101" customFormat="1" ht="15" x14ac:dyDescent="0.25">
      <c r="A218" s="205" t="s">
        <v>112</v>
      </c>
      <c r="B218" s="240" t="s">
        <v>154</v>
      </c>
      <c r="C218" s="35" t="s">
        <v>115</v>
      </c>
      <c r="D218" s="64">
        <v>0</v>
      </c>
      <c r="E218" s="64">
        <v>0</v>
      </c>
      <c r="F218" s="64">
        <v>0</v>
      </c>
      <c r="G218" s="64">
        <v>0</v>
      </c>
      <c r="H218" s="109">
        <v>372651.56000000006</v>
      </c>
      <c r="I218" s="109">
        <v>213040.28</v>
      </c>
      <c r="J218" s="64">
        <v>154552.56999999998</v>
      </c>
      <c r="K218" s="109">
        <v>76764.92</v>
      </c>
      <c r="L218" s="64">
        <f>L220+L221</f>
        <v>7674.6</v>
      </c>
      <c r="M218" s="64">
        <f>M220+M221</f>
        <v>7674.6</v>
      </c>
      <c r="N218" s="64">
        <f>M218*100/L218</f>
        <v>100</v>
      </c>
    </row>
    <row r="219" spans="1:14" s="101" customFormat="1" ht="25.5" x14ac:dyDescent="0.25">
      <c r="A219" s="205"/>
      <c r="B219" s="241"/>
      <c r="C219" s="35" t="s">
        <v>28</v>
      </c>
      <c r="D219" s="64">
        <v>0</v>
      </c>
      <c r="E219" s="64">
        <v>0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</row>
    <row r="220" spans="1:14" s="101" customFormat="1" ht="25.5" x14ac:dyDescent="0.25">
      <c r="A220" s="205"/>
      <c r="B220" s="241"/>
      <c r="C220" s="35" t="s">
        <v>29</v>
      </c>
      <c r="D220" s="64">
        <v>0</v>
      </c>
      <c r="E220" s="64">
        <v>0</v>
      </c>
      <c r="F220" s="64">
        <v>0</v>
      </c>
      <c r="G220" s="64">
        <v>0</v>
      </c>
      <c r="H220" s="109">
        <v>302318.03000000003</v>
      </c>
      <c r="I220" s="109">
        <v>170432.23</v>
      </c>
      <c r="J220" s="109">
        <v>131885.79999999999</v>
      </c>
      <c r="K220" s="109">
        <v>56214.06</v>
      </c>
      <c r="L220" s="64">
        <f>L225+L85</f>
        <v>1714.33</v>
      </c>
      <c r="M220" s="64">
        <f>M225+M85</f>
        <v>1714.33</v>
      </c>
      <c r="N220" s="64">
        <f>M220*100/L220</f>
        <v>100</v>
      </c>
    </row>
    <row r="221" spans="1:14" s="101" customFormat="1" ht="15" x14ac:dyDescent="0.25">
      <c r="A221" s="205"/>
      <c r="B221" s="241"/>
      <c r="C221" s="35" t="s">
        <v>30</v>
      </c>
      <c r="D221" s="64">
        <v>0</v>
      </c>
      <c r="E221" s="64">
        <v>0</v>
      </c>
      <c r="F221" s="64">
        <v>0</v>
      </c>
      <c r="G221" s="64">
        <v>0</v>
      </c>
      <c r="H221" s="109">
        <v>70333.53</v>
      </c>
      <c r="I221" s="109">
        <v>42608.05</v>
      </c>
      <c r="J221" s="109">
        <v>22666.77</v>
      </c>
      <c r="K221" s="109">
        <v>20550.86</v>
      </c>
      <c r="L221" s="64">
        <f>L226</f>
        <v>5960.27</v>
      </c>
      <c r="M221" s="64">
        <f>M226</f>
        <v>5960.27</v>
      </c>
      <c r="N221" s="64">
        <f>M221*100/L221</f>
        <v>99.999999999999986</v>
      </c>
    </row>
    <row r="222" spans="1:14" s="101" customFormat="1" ht="15" x14ac:dyDescent="0.25">
      <c r="A222" s="205"/>
      <c r="B222" s="242"/>
      <c r="C222" s="35" t="s">
        <v>31</v>
      </c>
      <c r="D222" s="64">
        <v>0</v>
      </c>
      <c r="E222" s="64">
        <v>0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</row>
    <row r="223" spans="1:14" s="101" customFormat="1" ht="15" x14ac:dyDescent="0.25">
      <c r="A223" s="205" t="s">
        <v>113</v>
      </c>
      <c r="B223" s="255" t="s">
        <v>114</v>
      </c>
      <c r="C223" s="35" t="s">
        <v>115</v>
      </c>
      <c r="D223" s="64">
        <v>0</v>
      </c>
      <c r="E223" s="64">
        <v>0</v>
      </c>
      <c r="F223" s="64">
        <v>0</v>
      </c>
      <c r="G223" s="64">
        <v>0</v>
      </c>
      <c r="H223" s="109">
        <v>372651.56000000006</v>
      </c>
      <c r="I223" s="109">
        <v>213040.28</v>
      </c>
      <c r="J223" s="64">
        <v>154552.56999999998</v>
      </c>
      <c r="K223" s="109">
        <v>76764.92</v>
      </c>
      <c r="L223" s="66">
        <f>L225+L226</f>
        <v>7674.6</v>
      </c>
      <c r="M223" s="66">
        <f t="shared" ref="M223" si="11">M225+M226</f>
        <v>7674.6</v>
      </c>
      <c r="N223" s="66">
        <v>100</v>
      </c>
    </row>
    <row r="224" spans="1:14" s="101" customFormat="1" ht="25.5" x14ac:dyDescent="0.25">
      <c r="A224" s="205"/>
      <c r="B224" s="256"/>
      <c r="C224" s="35" t="s">
        <v>28</v>
      </c>
      <c r="D224" s="64">
        <v>0</v>
      </c>
      <c r="E224" s="64">
        <v>0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</row>
    <row r="225" spans="1:14" s="101" customFormat="1" ht="25.5" x14ac:dyDescent="0.25">
      <c r="A225" s="205"/>
      <c r="B225" s="256"/>
      <c r="C225" s="35" t="s">
        <v>29</v>
      </c>
      <c r="D225" s="64">
        <v>0</v>
      </c>
      <c r="E225" s="64">
        <v>0</v>
      </c>
      <c r="F225" s="64">
        <v>0</v>
      </c>
      <c r="G225" s="64">
        <v>0</v>
      </c>
      <c r="H225" s="109">
        <v>302318.03000000003</v>
      </c>
      <c r="I225" s="109">
        <v>170432.23</v>
      </c>
      <c r="J225" s="109">
        <v>131885.79999999999</v>
      </c>
      <c r="K225" s="109">
        <v>56214.06</v>
      </c>
      <c r="L225" s="66">
        <v>1714.33</v>
      </c>
      <c r="M225" s="66">
        <v>1714.33</v>
      </c>
      <c r="N225" s="66">
        <v>100</v>
      </c>
    </row>
    <row r="226" spans="1:14" s="101" customFormat="1" ht="15" x14ac:dyDescent="0.25">
      <c r="A226" s="205"/>
      <c r="B226" s="256"/>
      <c r="C226" s="35" t="s">
        <v>30</v>
      </c>
      <c r="D226" s="64">
        <v>0</v>
      </c>
      <c r="E226" s="64">
        <v>0</v>
      </c>
      <c r="F226" s="64">
        <v>0</v>
      </c>
      <c r="G226" s="64">
        <v>0</v>
      </c>
      <c r="H226" s="109">
        <v>70333.53</v>
      </c>
      <c r="I226" s="109">
        <v>42608.05</v>
      </c>
      <c r="J226" s="109">
        <v>22666.77</v>
      </c>
      <c r="K226" s="109">
        <v>20550.86</v>
      </c>
      <c r="L226" s="66">
        <v>5960.27</v>
      </c>
      <c r="M226" s="66">
        <v>5960.27</v>
      </c>
      <c r="N226" s="66">
        <v>100</v>
      </c>
    </row>
    <row r="227" spans="1:14" s="101" customFormat="1" ht="15" x14ac:dyDescent="0.25">
      <c r="A227" s="205"/>
      <c r="B227" s="257"/>
      <c r="C227" s="35" t="s">
        <v>31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</row>
    <row r="228" spans="1:14" s="101" customFormat="1" ht="16.5" customHeight="1" x14ac:dyDescent="0.25"/>
    <row r="229" spans="1:14" s="101" customFormat="1" ht="15" x14ac:dyDescent="0.25"/>
    <row r="230" spans="1:14" s="101" customFormat="1" ht="15" x14ac:dyDescent="0.25"/>
    <row r="231" spans="1:14" s="101" customFormat="1" ht="16.5" customHeight="1" x14ac:dyDescent="0.25"/>
    <row r="232" spans="1:14" s="101" customFormat="1" ht="16.5" customHeight="1" x14ac:dyDescent="0.25"/>
  </sheetData>
  <autoFilter ref="A7:I227"/>
  <mergeCells count="100">
    <mergeCell ref="B188:B192"/>
    <mergeCell ref="A223:A227"/>
    <mergeCell ref="B223:B227"/>
    <mergeCell ref="A208:A212"/>
    <mergeCell ref="B208:B212"/>
    <mergeCell ref="A213:A217"/>
    <mergeCell ref="A133:A137"/>
    <mergeCell ref="B133:B137"/>
    <mergeCell ref="B163:B167"/>
    <mergeCell ref="A163:A167"/>
    <mergeCell ref="B83:B87"/>
    <mergeCell ref="A83:A87"/>
    <mergeCell ref="L5:M5"/>
    <mergeCell ref="A1:N1"/>
    <mergeCell ref="A2:N2"/>
    <mergeCell ref="D4:N4"/>
    <mergeCell ref="B118:B122"/>
    <mergeCell ref="D5:E5"/>
    <mergeCell ref="F5:G5"/>
    <mergeCell ref="B4:B6"/>
    <mergeCell ref="C4:C6"/>
    <mergeCell ref="A4:A6"/>
    <mergeCell ref="B93:B97"/>
    <mergeCell ref="A93:A97"/>
    <mergeCell ref="A113:A117"/>
    <mergeCell ref="B113:B117"/>
    <mergeCell ref="A88:A92"/>
    <mergeCell ref="B88:B92"/>
    <mergeCell ref="B213:B217"/>
    <mergeCell ref="A218:A222"/>
    <mergeCell ref="B218:B222"/>
    <mergeCell ref="A198:A202"/>
    <mergeCell ref="A173:A177"/>
    <mergeCell ref="B173:B177"/>
    <mergeCell ref="A193:A197"/>
    <mergeCell ref="B193:B197"/>
    <mergeCell ref="A178:A182"/>
    <mergeCell ref="B178:B182"/>
    <mergeCell ref="A183:A187"/>
    <mergeCell ref="B183:B187"/>
    <mergeCell ref="B198:B202"/>
    <mergeCell ref="A203:A207"/>
    <mergeCell ref="B203:B207"/>
    <mergeCell ref="A188:A192"/>
    <mergeCell ref="A153:A157"/>
    <mergeCell ref="B153:B157"/>
    <mergeCell ref="A158:A162"/>
    <mergeCell ref="B158:B162"/>
    <mergeCell ref="A168:A172"/>
    <mergeCell ref="B168:B172"/>
    <mergeCell ref="A138:A142"/>
    <mergeCell ref="B138:B142"/>
    <mergeCell ref="A143:A147"/>
    <mergeCell ref="B143:B147"/>
    <mergeCell ref="A148:A152"/>
    <mergeCell ref="B148:B152"/>
    <mergeCell ref="A128:A132"/>
    <mergeCell ref="B128:B132"/>
    <mergeCell ref="A118:A122"/>
    <mergeCell ref="B123:B127"/>
    <mergeCell ref="A123:A127"/>
    <mergeCell ref="A108:A112"/>
    <mergeCell ref="B108:B112"/>
    <mergeCell ref="A98:A102"/>
    <mergeCell ref="B98:B102"/>
    <mergeCell ref="A103:A107"/>
    <mergeCell ref="B103:B107"/>
    <mergeCell ref="A53:A57"/>
    <mergeCell ref="B53:B57"/>
    <mergeCell ref="A58:A62"/>
    <mergeCell ref="B58:B62"/>
    <mergeCell ref="A63:A67"/>
    <mergeCell ref="B63:B67"/>
    <mergeCell ref="A68:A72"/>
    <mergeCell ref="B68:B72"/>
    <mergeCell ref="A73:A77"/>
    <mergeCell ref="B73:B77"/>
    <mergeCell ref="A78:A82"/>
    <mergeCell ref="B78:B82"/>
    <mergeCell ref="A23:A27"/>
    <mergeCell ref="B23:B27"/>
    <mergeCell ref="A28:A32"/>
    <mergeCell ref="B28:B32"/>
    <mergeCell ref="A33:A37"/>
    <mergeCell ref="B33:B37"/>
    <mergeCell ref="A38:A42"/>
    <mergeCell ref="B38:B42"/>
    <mergeCell ref="A43:A47"/>
    <mergeCell ref="B43:B47"/>
    <mergeCell ref="A48:A52"/>
    <mergeCell ref="B48:B52"/>
    <mergeCell ref="A3:K3"/>
    <mergeCell ref="A13:A17"/>
    <mergeCell ref="B13:B17"/>
    <mergeCell ref="J5:K5"/>
    <mergeCell ref="A18:A22"/>
    <mergeCell ref="B18:B22"/>
    <mergeCell ref="A8:A12"/>
    <mergeCell ref="B8:B12"/>
    <mergeCell ref="H5:I5"/>
  </mergeCells>
  <pageMargins left="0.25" right="0.25" top="0.75" bottom="0.75" header="0.3" footer="0.3"/>
  <pageSetup paperSize="8" orientation="landscape" r:id="rId1"/>
  <headerFooter differentFirst="1">
    <oddHeader>&amp;C&amp;"Times New Roman,обычный"&amp;P</oddHeader>
    <firstHeader>&amp;R&amp;"Times New Roman,обычный"&amp;12Приложение 9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прил. 6</vt:lpstr>
      <vt:lpstr>прил. 7</vt:lpstr>
      <vt:lpstr>прил. 8</vt:lpstr>
      <vt:lpstr>прил. 9</vt:lpstr>
      <vt:lpstr>'прил. 6'!Заголовки_для_печати</vt:lpstr>
      <vt:lpstr>'прил. 7'!Заголовки_для_печати</vt:lpstr>
      <vt:lpstr>'прил. 8'!Заголовки_для_печати</vt:lpstr>
      <vt:lpstr>'прил. 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Антонова Анна Евгеньевна</cp:lastModifiedBy>
  <cp:lastPrinted>2020-04-06T04:45:25Z</cp:lastPrinted>
  <dcterms:created xsi:type="dcterms:W3CDTF">2018-02-28T06:35:39Z</dcterms:created>
  <dcterms:modified xsi:type="dcterms:W3CDTF">2020-04-20T23:27:10Z</dcterms:modified>
</cp:coreProperties>
</file>