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ЭтаКнига" defaultThemeVersion="124226"/>
  <bookViews>
    <workbookView xWindow="0" yWindow="0" windowWidth="28800" windowHeight="12435" tabRatio="351"/>
  </bookViews>
  <sheets>
    <sheet name="ПЕРЕЧЕНЬ " sheetId="2" r:id="rId1"/>
  </sheets>
  <definedNames>
    <definedName name="_xlnm._FilterDatabase" localSheetId="0" hidden="1">'ПЕРЕЧЕНЬ '!$A$6:$CB$27</definedName>
    <definedName name="Z_81923489_20D5_4880_AD7A_C6CE8268D588_.wvu.Cols" localSheetId="0" hidden="1">'ПЕРЕЧЕНЬ '!#REF!</definedName>
    <definedName name="Z_81923489_20D5_4880_AD7A_C6CE8268D588_.wvu.FilterData" localSheetId="0" hidden="1">'ПЕРЕЧЕНЬ '!$A$6:$CB$6</definedName>
    <definedName name="Z_81923489_20D5_4880_AD7A_C6CE8268D588_.wvu.Rows" localSheetId="0" hidden="1">'ПЕРЕЧЕНЬ '!#REF!,'ПЕРЕЧЕНЬ '!#REF!</definedName>
    <definedName name="_xlnm.Print_Titles" localSheetId="0">'ПЕРЕЧЕНЬ '!$A:$A,'ПЕРЕЧЕНЬ '!$2:$6</definedName>
    <definedName name="_xlnm.Print_Area" localSheetId="0">'ПЕРЕЧЕНЬ '!$A$1:$CB$27</definedName>
  </definedNames>
  <calcPr calcId="144525"/>
  <customWorkbookViews>
    <customWorkbookView name="СОРОКИНА ЛАРИСА ПЕТРОВНА - Личное представление" guid="{81923489-20D5-4880-AD7A-C6CE8268D588}" mergeInterval="0" personalView="1" maximized="1" xWindow="-8" yWindow="-8" windowWidth="1936" windowHeight="1056" tabRatio="553" activeSheetId="2"/>
  </customWorkbookViews>
</workbook>
</file>

<file path=xl/calcChain.xml><?xml version="1.0" encoding="utf-8"?>
<calcChain xmlns="http://schemas.openxmlformats.org/spreadsheetml/2006/main">
  <c r="BP11" i="2" l="1"/>
  <c r="BG7" i="2" l="1"/>
  <c r="AE25" i="2" l="1"/>
  <c r="AD14" i="2"/>
  <c r="AE14" i="2" s="1"/>
  <c r="AE11" i="2"/>
  <c r="AF11" i="2" s="1"/>
  <c r="AE12" i="2"/>
  <c r="AE13" i="2"/>
  <c r="BD19" i="2" l="1"/>
  <c r="BG19" i="2"/>
  <c r="BJ19" i="2"/>
  <c r="BO19" i="2" s="1"/>
  <c r="BK19" i="2"/>
  <c r="BN19" i="2"/>
  <c r="BT19" i="2" s="1"/>
  <c r="BP19" i="2"/>
  <c r="BS19" i="2"/>
  <c r="BZ19" i="2" s="1"/>
  <c r="BY19" i="2"/>
  <c r="BD20" i="2"/>
  <c r="BJ20" i="2"/>
  <c r="BO20" i="2" s="1"/>
  <c r="BU20" i="2" s="1"/>
  <c r="CB20" i="2" s="1"/>
  <c r="BK20" i="2"/>
  <c r="BN20" i="2"/>
  <c r="BT20" i="2" s="1"/>
  <c r="CA20" i="2" s="1"/>
  <c r="BP20" i="2"/>
  <c r="BS20" i="2"/>
  <c r="BZ20" i="2" s="1"/>
  <c r="BV20" i="2"/>
  <c r="BY20" i="2"/>
  <c r="BD21" i="2"/>
  <c r="BJ21" i="2"/>
  <c r="BO21" i="2" s="1"/>
  <c r="BU21" i="2" s="1"/>
  <c r="CB21" i="2" s="1"/>
  <c r="BK21" i="2"/>
  <c r="BN21" i="2"/>
  <c r="BT21" i="2" s="1"/>
  <c r="CA21" i="2" s="1"/>
  <c r="BP21" i="2"/>
  <c r="BS21" i="2"/>
  <c r="BZ21" i="2" s="1"/>
  <c r="BV21" i="2"/>
  <c r="BY21" i="2"/>
  <c r="AD22" i="2"/>
  <c r="AE22" i="2"/>
  <c r="AF22" i="2"/>
  <c r="AG22" i="2" s="1"/>
  <c r="AV22" i="2"/>
  <c r="AW22" i="2" s="1"/>
  <c r="AX22" i="2" s="1"/>
  <c r="AY22" i="2" s="1"/>
  <c r="BG22" i="2"/>
  <c r="BJ22" i="2"/>
  <c r="BO22" i="2" s="1"/>
  <c r="BU22" i="2" s="1"/>
  <c r="CB22" i="2" s="1"/>
  <c r="BK22" i="2"/>
  <c r="BN22" i="2"/>
  <c r="BT22" i="2" s="1"/>
  <c r="CA22" i="2" s="1"/>
  <c r="BA22" i="2" s="1"/>
  <c r="BP22" i="2"/>
  <c r="BS22" i="2"/>
  <c r="BZ22" i="2" s="1"/>
  <c r="BV22" i="2"/>
  <c r="BY22" i="2"/>
  <c r="AF23" i="2"/>
  <c r="AG23" i="2"/>
  <c r="AH23" i="2" s="1"/>
  <c r="AX23" i="2"/>
  <c r="AY23" i="2"/>
  <c r="AZ23" i="2"/>
  <c r="BD23" i="2"/>
  <c r="BE23" i="2"/>
  <c r="BG23" i="2"/>
  <c r="BH23" i="2"/>
  <c r="BJ23" i="2"/>
  <c r="BO23" i="2" s="1"/>
  <c r="BU23" i="2" s="1"/>
  <c r="CB23" i="2" s="1"/>
  <c r="BK23" i="2"/>
  <c r="BL23" i="2"/>
  <c r="BN23" i="2"/>
  <c r="BT23" i="2" s="1"/>
  <c r="CA23" i="2" s="1"/>
  <c r="BP23" i="2"/>
  <c r="BQ23" i="2"/>
  <c r="BS23" i="2"/>
  <c r="BZ23" i="2" s="1"/>
  <c r="BV23" i="2"/>
  <c r="BW23" i="2"/>
  <c r="BY23" i="2"/>
  <c r="AE24" i="2"/>
  <c r="AF24" i="2" s="1"/>
  <c r="AG24" i="2" s="1"/>
  <c r="AH24" i="2" s="1"/>
  <c r="AW24" i="2"/>
  <c r="AX24" i="2"/>
  <c r="AY24" i="2" s="1"/>
  <c r="AZ24" i="2" s="1"/>
  <c r="BD24" i="2"/>
  <c r="BE24" i="2"/>
  <c r="BG24" i="2"/>
  <c r="BH24" i="2"/>
  <c r="BJ24" i="2"/>
  <c r="BO24" i="2" s="1"/>
  <c r="BU24" i="2" s="1"/>
  <c r="CB24" i="2" s="1"/>
  <c r="BK24" i="2"/>
  <c r="BL24" i="2"/>
  <c r="BN24" i="2"/>
  <c r="BT24" i="2" s="1"/>
  <c r="CA24" i="2" s="1"/>
  <c r="BP24" i="2"/>
  <c r="BQ24" i="2"/>
  <c r="BS24" i="2"/>
  <c r="BZ24" i="2" s="1"/>
  <c r="BV24" i="2"/>
  <c r="BW24" i="2"/>
  <c r="BY24" i="2"/>
  <c r="AF25" i="2"/>
  <c r="AG25" i="2" s="1"/>
  <c r="AH25" i="2" s="1"/>
  <c r="AX25" i="2"/>
  <c r="AY25" i="2" s="1"/>
  <c r="AZ25" i="2" s="1"/>
  <c r="BD25" i="2"/>
  <c r="BG25" i="2"/>
  <c r="BJ25" i="2"/>
  <c r="BO25" i="2" s="1"/>
  <c r="BU25" i="2" s="1"/>
  <c r="CB25" i="2" s="1"/>
  <c r="BK25" i="2"/>
  <c r="BN25" i="2"/>
  <c r="BT25" i="2" s="1"/>
  <c r="CA25" i="2" s="1"/>
  <c r="BP25" i="2"/>
  <c r="BS25" i="2"/>
  <c r="BZ25" i="2" s="1"/>
  <c r="BV25" i="2"/>
  <c r="BY25" i="2"/>
  <c r="BD26" i="2"/>
  <c r="AD27" i="2"/>
  <c r="AE27" i="2" s="1"/>
  <c r="AF27" i="2" s="1"/>
  <c r="AG27" i="2" s="1"/>
  <c r="AH27" i="2" s="1"/>
  <c r="BD18" i="2"/>
  <c r="BK18" i="2"/>
  <c r="BN18" i="2"/>
  <c r="BT18" i="2" s="1"/>
  <c r="BO18" i="2"/>
  <c r="BP18" i="2"/>
  <c r="BU18" i="2"/>
  <c r="CB18" i="2" s="1"/>
  <c r="BV18" i="2"/>
  <c r="CD7" i="2" l="1"/>
  <c r="CC7" i="2" l="1"/>
  <c r="AW7" i="2" l="1"/>
  <c r="BD15" i="2"/>
  <c r="BE15" i="2"/>
  <c r="BG15" i="2"/>
  <c r="AE15" i="2" l="1"/>
  <c r="AY12" i="2"/>
  <c r="AZ12" i="2" s="1"/>
  <c r="AW11" i="2"/>
  <c r="AX11" i="2" s="1"/>
  <c r="AY11" i="2" s="1"/>
  <c r="AZ11" i="2" s="1"/>
  <c r="AW10" i="2"/>
  <c r="AX10" i="2" s="1"/>
  <c r="AY10" i="2" s="1"/>
  <c r="AZ10" i="2" s="1"/>
  <c r="AE10" i="2"/>
  <c r="AF10" i="2" s="1"/>
  <c r="AG10" i="2" s="1"/>
  <c r="AH10" i="2" s="1"/>
  <c r="BL11" i="2"/>
  <c r="BK11" i="2"/>
  <c r="BL12" i="2"/>
  <c r="BK12" i="2"/>
  <c r="BE10" i="2"/>
  <c r="BD10" i="2"/>
  <c r="BP9" i="2"/>
  <c r="BL9" i="2"/>
  <c r="BQ9" i="2"/>
  <c r="BH8" i="2"/>
  <c r="BG8" i="2"/>
  <c r="BH7" i="2"/>
  <c r="BK7" i="2"/>
  <c r="BL7" i="2"/>
  <c r="BP7" i="2"/>
  <c r="BQ7" i="2"/>
  <c r="BV7" i="2"/>
  <c r="BW7" i="2"/>
  <c r="BK8" i="2"/>
  <c r="BL8" i="2"/>
  <c r="BQ8" i="2"/>
  <c r="BW8" i="2"/>
  <c r="BG10" i="2"/>
  <c r="BH10" i="2"/>
  <c r="BL10" i="2"/>
  <c r="BN10" i="2"/>
  <c r="BT10" i="2" s="1"/>
  <c r="CA10" i="2" s="1"/>
  <c r="BO10" i="2"/>
  <c r="BP10" i="2"/>
  <c r="BQ10" i="2"/>
  <c r="BS10" i="2"/>
  <c r="BZ10" i="2" s="1"/>
  <c r="BU10" i="2"/>
  <c r="CB10" i="2" s="1"/>
  <c r="BV10" i="2"/>
  <c r="BW10" i="2"/>
  <c r="BY10" i="2"/>
  <c r="BQ11" i="2"/>
  <c r="BV11" i="2"/>
  <c r="BW11" i="2"/>
  <c r="BP12" i="2"/>
  <c r="BQ12" i="2"/>
  <c r="BV12" i="2"/>
  <c r="BW12" i="2"/>
  <c r="AV13" i="2"/>
  <c r="AW13" i="2" s="1"/>
  <c r="BD13" i="2"/>
  <c r="BG13" i="2"/>
  <c r="BP13" i="2"/>
  <c r="BU13" i="2"/>
  <c r="BV13" i="2"/>
  <c r="BA13" i="2" s="1"/>
  <c r="AV14" i="2"/>
  <c r="AW14" i="2" s="1"/>
  <c r="AX14" i="2" s="1"/>
  <c r="AY14" i="2" s="1"/>
  <c r="BA14" i="2"/>
  <c r="BH15" i="2"/>
  <c r="BL15" i="2"/>
  <c r="BP15" i="2"/>
  <c r="BQ15" i="2"/>
  <c r="BV15" i="2"/>
  <c r="BW15" i="2"/>
</calcChain>
</file>

<file path=xl/sharedStrings.xml><?xml version="1.0" encoding="utf-8"?>
<sst xmlns="http://schemas.openxmlformats.org/spreadsheetml/2006/main" count="676" uniqueCount="219">
  <si>
    <t>Плательщик</t>
  </si>
  <si>
    <t>2015 год</t>
  </si>
  <si>
    <t>2016 год</t>
  </si>
  <si>
    <t>№ п/п</t>
  </si>
  <si>
    <t>Стимулирующая</t>
  </si>
  <si>
    <t>Ni (2016)</t>
  </si>
  <si>
    <t>Льгота (2016)</t>
  </si>
  <si>
    <t>База (2015)</t>
  </si>
  <si>
    <t>Эффективность налоговой льготы (да/нет)</t>
  </si>
  <si>
    <t>2017 год</t>
  </si>
  <si>
    <t>2018 год</t>
  </si>
  <si>
    <t>2022 год (прогноз)</t>
  </si>
  <si>
    <t>Ni (2017)</t>
  </si>
  <si>
    <t>Льгота (2017)</t>
  </si>
  <si>
    <t>База (2016)</t>
  </si>
  <si>
    <t>по данным ФНС России</t>
  </si>
  <si>
    <t xml:space="preserve">информация субъекта РФ  </t>
  </si>
  <si>
    <t xml:space="preserve">оценка и прогноз субъекта РФ  </t>
  </si>
  <si>
    <t>данные ФНС России</t>
  </si>
  <si>
    <t>Эффективность налоговой льготы (комментарии)</t>
  </si>
  <si>
    <t>Целевая категория плательщиков налогов, для которых предусмотрены налоговые льготы, освобождения и иные преференции</t>
  </si>
  <si>
    <t>(2) не установлено</t>
  </si>
  <si>
    <t>(2) неограниченный (до даты прекращения действия льготы)</t>
  </si>
  <si>
    <t xml:space="preserve">Резидент свободного порта Владивосток </t>
  </si>
  <si>
    <t>Резидент территории опережающего социально-экономического развития</t>
  </si>
  <si>
    <t>Поддержка предприятий</t>
  </si>
  <si>
    <t>нет</t>
  </si>
  <si>
    <t xml:space="preserve">нет </t>
  </si>
  <si>
    <t>да</t>
  </si>
  <si>
    <t>СПВ</t>
  </si>
  <si>
    <t>Наименование налоговых льгот, освобождений и иных преференций по налогам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</si>
  <si>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</si>
  <si>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</si>
  <si>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</si>
  <si>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</si>
  <si>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t>Номер группы</t>
  </si>
  <si>
    <t>Полномочие</t>
  </si>
  <si>
    <t>Территориальная принадлежность налоговой льготы</t>
  </si>
  <si>
    <t>Объем налоговых льгот, освобождений и иных преференций, тыс. рублей</t>
  </si>
  <si>
    <t>6 лет, предшествующих отчетному финансовому году</t>
  </si>
  <si>
    <t>Отчетный финансовый год</t>
  </si>
  <si>
    <t>Текущий финансовый год</t>
  </si>
  <si>
    <t>2023 год (прогноз)</t>
  </si>
  <si>
    <t>Прогнозный период</t>
  </si>
  <si>
    <t>Численность плательщиков налогов, воспользовавшихся налоговой льготой, освобождением и иной преференцией, установленными НПА субъектов Российской Федерации, единиц</t>
  </si>
  <si>
    <t>2019 год</t>
  </si>
  <si>
    <t xml:space="preserve">Объем налогов, задекларированный для уплаты в консолидированный бюджет субъекта Российской Федерации плательщиками налогов, имеющими право на налоговые льготы, освобождения и иные преференции (тыс. руб)
</t>
  </si>
  <si>
    <t>Бюджетный эффект
(только по стимулирующим НР)</t>
  </si>
  <si>
    <t>расчет за год, предсшествующий отчетному году</t>
  </si>
  <si>
    <t>Получатели налоговых льгот, освобождений и иных преференций, обуславливающих стимулирующие налоговые расходы, 
в 5-м году, предшествующем отчетному году (Год n-5)</t>
  </si>
  <si>
    <t>Получатели налоговых льгот, освобождений и иных преференций, обуславливающих стимулирующие налоговые расходы, 
в 4-м году, предшествующем отчетному году (Год n-4)</t>
  </si>
  <si>
    <t>Получатели налоговых льгот, освобождений и иных преференций, обуславливающих стимулирующие налоговые расходы, 
в 3-м году, предшествующем отчетному году (Год n-3)</t>
  </si>
  <si>
    <t>Получатели налоговых льгот, освобождений и иных преференций, обуславливающих стимулирующие налоговые расходы, 
во 2-м году, предшествующем отчетному году (Год n-2)</t>
  </si>
  <si>
    <t>Получатели налоговых льгот, освобождений и иных преференций, обуславливающих стимулирующие налоговые расходы, 
в 1-м году, предшествующем отчетному году (Год n-1)</t>
  </si>
  <si>
    <t>Льгота (2018)</t>
  </si>
  <si>
    <t>База (2017)</t>
  </si>
  <si>
    <t>Код льготы</t>
  </si>
  <si>
    <t>Х</t>
  </si>
  <si>
    <t>Освобождение от налогообложения</t>
  </si>
  <si>
    <t>(1) ограниченный - в течение 2 налоговых периодов</t>
  </si>
  <si>
    <t>Нулевая налоговая ставка</t>
  </si>
  <si>
    <t>Техническая</t>
  </si>
  <si>
    <t>Уменьшение налоговой нагрузки, снижение риска несвоевременной уплаты налога в бюджет</t>
  </si>
  <si>
    <t xml:space="preserve">Социальная </t>
  </si>
  <si>
    <t>Полное освобождение</t>
  </si>
  <si>
    <t>Исчисление налогооблагаемой базы от кадастровой стоимости</t>
  </si>
  <si>
    <t>Стимулирование деловой активности</t>
  </si>
  <si>
    <t>Стимулирование инвестиционной деятельности</t>
  </si>
  <si>
    <t xml:space="preserve">Получение статуса резидента свободного порта Владивосток
</t>
  </si>
  <si>
    <t>Социальная поддержка отдельных категорий граждан</t>
  </si>
  <si>
    <t>Темп роста инвестиций в основной капитал</t>
  </si>
  <si>
    <t>Уменьшение расходов налогоплательщиков</t>
  </si>
  <si>
    <t>Пониженная налоговая ставка</t>
  </si>
  <si>
    <t>ТОСЭР</t>
  </si>
  <si>
    <t xml:space="preserve">Освобождение от налогообложения </t>
  </si>
  <si>
    <t>информация муниципального образования</t>
  </si>
  <si>
    <t>Нормативные правовые акты (далее – НПА), которыми предусматриваются налоговые льготы, освобождения и иные преференции</t>
  </si>
  <si>
    <t>Решение Думы Находкинского городского округа от 23.11.2005 № 540 "Об утверждении Положения о земельном налоге в Находкинском городском округе"</t>
  </si>
  <si>
    <t>Структурные единицы НПА, которыми предусматриваются налоговые льготы, освобождения и иные преференции</t>
  </si>
  <si>
    <t>п 11  ч 1 ст 5</t>
  </si>
  <si>
    <t xml:space="preserve">Условия предоставления налоговых льгот, освобождений и иных преференций для плательщиков налогов, установленные НПА </t>
  </si>
  <si>
    <t xml:space="preserve"> Налогоплательщиками налога  признаются организации и физические лица, обладающие земельными участками, признаваемыми объектом налогообложения в соответствии со статьей 389 Налогового Кодекса РФ, на праве собственности, праве постоянного (бессрочного) пользования или праве пожизненного наследуемого владения</t>
  </si>
  <si>
    <t>Даты вступления в силу положений НПА , устанавливающих налоговые льготы, освобождения и иные преференции по налогам</t>
  </si>
  <si>
    <t>Даты начала действия предоставленного НПА  права на налоговые льготы, освобождения и иные преференции по налогам</t>
  </si>
  <si>
    <t xml:space="preserve">Период действия налоговых льгот, освобождений и иных преференций по налогам, предоставленных НПА </t>
  </si>
  <si>
    <t xml:space="preserve">Дата прекращения действия налоговых льгот, освобождений и иных преференций по налогам, установленная НПА </t>
  </si>
  <si>
    <t>В течение первых двух лет со дня получения ими статуса резидента свободного порта Владивосток, начиная с 1-го числа месяца, следующего за месяцем, в котором ими был получен такой статус, - в отношении земельных участков, используемых ими для осуществления деятельности в рамках исполнения соглашений об осуществлении деятельности на территории свободного порта Владивосток</t>
  </si>
  <si>
    <t>Земельный налог</t>
  </si>
  <si>
    <t>Целевая категория налогового расхода</t>
  </si>
  <si>
    <t xml:space="preserve">Цели предоставления налоговых льгот, освобождений и иных преференций для плательщиков налогов, установленных НПА </t>
  </si>
  <si>
    <t xml:space="preserve">Наименования налогов, по которым предусматриваются налоговые льготы, освобождения и иные преференции, установленные НПА </t>
  </si>
  <si>
    <t>Показатель (индикатор) достижения целей государственных программ м/о и (или) целей социально-экономической политики м/о, не относящихся к государственным программам м/о , в связи с предоставлением налоговых льгот, освобождений и иных преференций по налогам</t>
  </si>
  <si>
    <t>Увеличение налоговых поступлений в бюджет Находкинского городского округа</t>
  </si>
  <si>
    <t xml:space="preserve">юридические лица и физические лица, признанные индивидуальными предпринимателями </t>
  </si>
  <si>
    <t>Наименование м/о</t>
  </si>
  <si>
    <t>Находкинский городской округ</t>
  </si>
  <si>
    <t xml:space="preserve">ч1.1 ст 5 </t>
  </si>
  <si>
    <t xml:space="preserve"> В течение последующих двух лет с месяца, в котором прекратила действие налоговая льгота по земельному налогу, установленная пунктом 11 части 1 статьи 5, - в отношении земельных участков, используемых ими для осуществления деятельности в рамках исполнения соглашений об осуществлении деятельности на территории свободного порта Владивосток, за исключением земельных участков, предназначенных для размещения административных зданий, - в виде понижения ставки земельного налога на 25 процентов (0,75процентов).</t>
  </si>
  <si>
    <t>0,75 п.п. - 2019 г.</t>
  </si>
  <si>
    <t xml:space="preserve"> пп/ в п.1  ч.1  ст.3</t>
  </si>
  <si>
    <t>Пониженная (0,3%) ставка налога для земельных участков, занятых индивидуальными гаражами и гаражными кооперативами</t>
  </si>
  <si>
    <t>Уменьшение налоговой нагрузки на владельцев гаражей</t>
  </si>
  <si>
    <t xml:space="preserve">юридические лица и физические лица </t>
  </si>
  <si>
    <t>ч7 ст.3</t>
  </si>
  <si>
    <t>Получение статуса резидента территории опережающего социально-экономического развития в соответствии с Федеральным законом от 29.12.2014 N 473-ФЗ "О территориях опережающего социально-экономического развития в Российской Федерации"</t>
  </si>
  <si>
    <t>(1) ограниченный - в течение 3 налоговых периодов</t>
  </si>
  <si>
    <t>Пониженная (0% )</t>
  </si>
  <si>
    <t>1,5п.п.</t>
  </si>
  <si>
    <t xml:space="preserve">юридические  и физические лица </t>
  </si>
  <si>
    <t xml:space="preserve">пп/а п.2  ч.1 ст.3 </t>
  </si>
  <si>
    <t>1,2 п.п.</t>
  </si>
  <si>
    <t xml:space="preserve">Организации и физические лица, обладающие земельными участками, признаваемыми объектом налогообложения, под объектами торговли, общественного питания, бытового обслуживания, рынков  
</t>
  </si>
  <si>
    <t>пп/а п.6 ч.1  ст.3</t>
  </si>
  <si>
    <t>(1) ограниченный - в течение 11 налоговых периодов</t>
  </si>
  <si>
    <t xml:space="preserve">Пониженная  ставка (с 1 по 5 г.г- 1,0 % ;2018, 2019г.г.- 1,1 % ,2020г.-1,05 %; 2021г.-1,3%;2022г.-1,4 %) </t>
  </si>
  <si>
    <t xml:space="preserve">Пониженная  ставка ( с 1 по 8 г.г.- 1,0 %; 2020г.-1,1 %; 2021г.-1,2%; 2022г.-1,3 %; 2023г.- 1,4%) </t>
  </si>
  <si>
    <t>0,5 п.п.; 
0,4 п.п.                                                                                                                                                                                                                                                                                                                                                                                                                                                                                                                                                 0,3 п.п.                                                                                                                                                                                                                                                                                                                                                                                                                                                                                                                                                       0,2 п.п                                                                                                                                                                                                                                                                                                                                                                                                                                                                                                                                            0,1 п.п.</t>
  </si>
  <si>
    <t xml:space="preserve">Организации и физические лица, обладающие земельными участками, признаваемыми объектом налогообложения, предназначенными для административных и офисных зданий, объектов образования, науки, здравоохранения и социального обеспечения, культуры, искусства 
</t>
  </si>
  <si>
    <t xml:space="preserve">пп/б п.6 ч.1 ст.3 </t>
  </si>
  <si>
    <t>Оптимизация расходов местного бюджета</t>
  </si>
  <si>
    <t xml:space="preserve">юридические и физические лица </t>
  </si>
  <si>
    <t>6;7;8;9</t>
  </si>
  <si>
    <t>группы</t>
  </si>
  <si>
    <t xml:space="preserve">Организации и физические лица, обладающие земельными участками, признаваемыми объектом налогообложения, занятых под объектами физической культуры и спорта 
</t>
  </si>
  <si>
    <t xml:space="preserve"> п.4 ч.1 ст.3</t>
  </si>
  <si>
    <t>01 01.2006</t>
  </si>
  <si>
    <t xml:space="preserve">Пониженная  ставка (с 1 по13 г.г- 0,1 % ;2018, 2019г.г.- 0,2 % ,2020г.-0,4 %; 2021г.-0,6%;2022г.-0,8 %) </t>
  </si>
  <si>
    <t>1,4 п.п.; 
1,3 п.п.                                                                                                                                                                                                                                                                                                                                                                                                                                                                                                                                                  1,1 п.п.                                                                                                                                                                                                                                                                                                                                                                                                                                                                                                                                                       0,9 п.п                                                                                                                                                                                                                                                                                                                                                                                                                                                                                                                                             0,7 п.п.</t>
  </si>
  <si>
    <t>Физическая культура и спорт</t>
  </si>
  <si>
    <t xml:space="preserve">Герои Советского Союза, Герои Российской Федерации, полные кавалеры ордена Славы ч.1п.1ст.5
</t>
  </si>
  <si>
    <t>ч.1п.1ст.5</t>
  </si>
  <si>
    <t xml:space="preserve">Освобождаются от уплаты налога отдельные социальные категорий граждан </t>
  </si>
  <si>
    <t xml:space="preserve">физические лица </t>
  </si>
  <si>
    <t xml:space="preserve">Инвалиды, имеющие 1 группу инвалидности, а также лица, имеющие 11 группу инвалидности, установленную до 1 января 2004 года.
</t>
  </si>
  <si>
    <t>ч.1п.2ст.5</t>
  </si>
  <si>
    <t xml:space="preserve">Инвалиды с детства 
</t>
  </si>
  <si>
    <t>ч.1п.3ст.5</t>
  </si>
  <si>
    <t>ч.1п.4ст.5</t>
  </si>
  <si>
    <t xml:space="preserve">Ветераны и инвалиды Великой Отечественной войны, а также ветераны и инвалиды боевых действий 
</t>
  </si>
  <si>
    <r>
      <t xml:space="preserve">Физические лица, имеющие право на получение социальной поддержки в соответствии с </t>
    </r>
    <r>
      <rPr>
        <sz val="10"/>
        <rFont val="Times New Roman"/>
        <family val="1"/>
        <charset val="204"/>
      </rPr>
      <t>Законом</t>
    </r>
    <r>
      <rPr>
        <sz val="10"/>
        <color theme="1"/>
        <rFont val="Times New Roman"/>
        <family val="1"/>
        <charset val="204"/>
      </rPr>
      <t xml:space="preserve"> Российской Федерации "О социальной защите граждан, подвергшихся воздействию радиации вследствие катастрофы на Чернобыльской АЭС" (в редакции Закона Российской Федерации от 18 июня 1992 года N 3061-1), в соответствии с Федеральным </t>
    </r>
    <r>
      <rPr>
        <sz val="10"/>
        <rFont val="Times New Roman"/>
        <family val="1"/>
        <charset val="204"/>
      </rPr>
      <t>законом</t>
    </r>
    <r>
      <rPr>
        <sz val="10"/>
        <color theme="1"/>
        <rFont val="Times New Roman"/>
        <family val="1"/>
        <charset val="204"/>
      </rPr>
      <t xml:space="preserve"> от 26 ноября 1998 года N 175-ФЗ "О социальной защите граждан Российской Федерации, подвергшихся воздействию радиации вследствие аварии в 1957 году на производственном объединении "Маяк" и сбросов радиоактивных отходов в реку Теча" и в соответствии с Федеральным </t>
    </r>
    <r>
      <rPr>
        <sz val="10"/>
        <rFont val="Times New Roman"/>
        <family val="1"/>
        <charset val="204"/>
      </rPr>
      <t>законом</t>
    </r>
    <r>
      <rPr>
        <sz val="10"/>
        <color theme="1"/>
        <rFont val="Times New Roman"/>
        <family val="1"/>
        <charset val="204"/>
      </rPr>
      <t xml:space="preserve"> от 10 января 2002 года N 2-ФЗ "О социальных гарантиях гражданам, подвергшихся радиоактивному воздействию вследствие ядерных испытаний на Семипалатинском полигоне" 
</t>
    </r>
  </si>
  <si>
    <t>ч.1п.5ст.5</t>
  </si>
  <si>
    <t xml:space="preserve"> П 6 ч.1 ст.5</t>
  </si>
  <si>
    <t xml:space="preserve">Физические лица, принимавшие в составе подразделений особого риска непосредственное участие в испытаниях ядерного и термоядерного оружия, ликвидации аварий ядерных установок на средствах вооружения и военных объектах
</t>
  </si>
  <si>
    <t xml:space="preserve">Физические лица, получившие или перенесшие лучевую болезнь или ставших инвалидами в результате испытаний, учений и иных работ, связанных с любыми видами ядерных установок, включая ядерное оружие и космическую технику 
</t>
  </si>
  <si>
    <t>п7 ч.1 ст.5</t>
  </si>
  <si>
    <t xml:space="preserve">Физические лица, являющиеся- членами многодетной семьи – в отношении земельных участков под жильем </t>
  </si>
  <si>
    <t>П8 ч.1 ст.6</t>
  </si>
  <si>
    <t>П8.1 ч.1 ст.5</t>
  </si>
  <si>
    <t>Граждане, получившие земельные участки в рамках реализации Закона Приморского края от 08.11.2011 № 837-КЗ "О бесплатном предоставлении земельных участков гражданам, имеющим трех и более детей, в Приморском крае"</t>
  </si>
  <si>
    <t xml:space="preserve"> Основанием для предоставления налоговой льготы является постановление администрации Находкинского городского округа о предоставлении бесплатно в общую долевую собственность земельного участка для индивидуального жилищного строительства.</t>
  </si>
  <si>
    <t xml:space="preserve">Физические лица, являющиеся членами многодетной семьи.
</t>
  </si>
  <si>
    <t>Налог на имущество физических лиц</t>
  </si>
  <si>
    <t>Прочие вопросы местного значения и прочие полномочия,, предусмотренные в статьях 14,15,16, 16.2  Федерального закона № 131-ФЗ</t>
  </si>
  <si>
    <t>23</t>
  </si>
  <si>
    <t>Организации и физические лица, обладающие земельными участками, признаваемыми объектом налогообложения,предназначенными для размещения производственных и административных зданий, сооружений промышленности, коммунального хозяйства, материально - технического, продовольственного снабжения, сбыта и заготовок</t>
  </si>
  <si>
    <t>2507054000050111000023509</t>
  </si>
  <si>
    <t>2507054000051100000024509</t>
  </si>
  <si>
    <t>2507054000030101000024400</t>
  </si>
  <si>
    <t>2507054000030700000025510</t>
  </si>
  <si>
    <t>2507054000030102000024400</t>
  </si>
  <si>
    <t>2507054000030106000024400</t>
  </si>
  <si>
    <t>2507054000030106000034400</t>
  </si>
  <si>
    <t>2507054000030104000034400</t>
  </si>
  <si>
    <t>2507054000050101000013200</t>
  </si>
  <si>
    <t>2507054000050102000013200</t>
  </si>
  <si>
    <t>2507054000050103000013200</t>
  </si>
  <si>
    <t>2507054000050104000013200</t>
  </si>
  <si>
    <t>2507054000050105000013200</t>
  </si>
  <si>
    <t>2507054000050106000013200</t>
  </si>
  <si>
    <t>2507054000050107000013200</t>
  </si>
  <si>
    <t>2507054000050108000013200</t>
  </si>
  <si>
    <t>2024 год (прогноз)</t>
  </si>
  <si>
    <t>х</t>
  </si>
  <si>
    <t>2020 год</t>
  </si>
  <si>
    <t>Льгота (2019)</t>
  </si>
  <si>
    <t>База (2018)</t>
  </si>
  <si>
    <t>отменена с 01.01.2023</t>
  </si>
  <si>
    <t>востребована</t>
  </si>
  <si>
    <t>отменена с 01.01.2024</t>
  </si>
  <si>
    <t>Оценка эффективности налоговых расходов Находкинского городского округа за 2020 год</t>
  </si>
  <si>
    <t>2017год</t>
  </si>
  <si>
    <t>2021 год (оценка)</t>
  </si>
  <si>
    <t>2025 год (прогноз)</t>
  </si>
  <si>
    <t>2021 год</t>
  </si>
  <si>
    <t>Ni (2018)</t>
  </si>
  <si>
    <t>База (2019)</t>
  </si>
  <si>
    <t>Ni (2020)</t>
  </si>
  <si>
    <t>Льгота (2020)</t>
  </si>
  <si>
    <t>Решение Думы Находкинского городского округа от 16.10.2019 № 474-НПА "О налоге на имущество физических лиц в Находкинском городском округе"</t>
  </si>
  <si>
    <t xml:space="preserve"> п 1 ст.3</t>
  </si>
  <si>
    <t xml:space="preserve"> Основанием для предоставления налоговой льготы является ст.2 Закона Приморского края от 23.11.2018 №392-КЗ "О социальной поддержке многодетных семей, проживающих на территории Приморского края"</t>
  </si>
  <si>
    <t xml:space="preserve">Физические лица в отношении объектов налогообложения, включенных в перечень, определяемый в соответствии с пунктом 7 статьи 378.2 настоящего Кодекса, в отношении объектов налогообложения, предусмотренных абзацем вторым пункта 10 статьи 378.2 настоящего Кодекса, а также в отношении объектов налогообложения, кадастровая стоимость каждого из которых превышает 300 миллионов рублей;
</t>
  </si>
  <si>
    <t>Пониженная ставка (на 1%)</t>
  </si>
  <si>
    <t>1п.</t>
  </si>
  <si>
    <t xml:space="preserve">физические лица-предприниматели </t>
  </si>
  <si>
    <t>2508047400030001000013200</t>
  </si>
  <si>
    <t xml:space="preserve"> п 3 ч 1 ст.1</t>
  </si>
  <si>
    <t>2508047400010103000024200</t>
  </si>
  <si>
    <t>Ni (2019)</t>
  </si>
  <si>
    <t>п.8 ч.1 ст.3</t>
  </si>
  <si>
    <t>Организации и физические лица в отношении земельных участков, предназначенных для размещения объектов, занимающихся регулярными пассажирскими перевозками и под объектами туризма</t>
  </si>
  <si>
    <t>2507054000030108000024400</t>
  </si>
  <si>
    <t>(1) ограниченный - в течение 1 налогового периода</t>
  </si>
  <si>
    <t xml:space="preserve">Пониженная  ставка ( 0,45 %) </t>
  </si>
  <si>
    <t>Поддержка автоперевозчиков</t>
  </si>
  <si>
    <t xml:space="preserve">1,05 п.п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</si>
  <si>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отменена с 2021 года</t>
  </si>
  <si>
    <t>Организации- в отношении земельных участков, занятых автомобильными дорогами общего пользования местного значения</t>
  </si>
  <si>
    <t>п.12 ч.1 ст.5</t>
  </si>
  <si>
    <t>2507054000050112000023400</t>
  </si>
  <si>
    <t xml:space="preserve">Освобождаются от налогообложения </t>
  </si>
  <si>
    <t>1,5 п.п.</t>
  </si>
  <si>
    <t>2507054000050113000023400</t>
  </si>
  <si>
    <t>п.13 ч.1 ст.5</t>
  </si>
  <si>
    <t>Муниципальные казенные учреждения - в отношении земельных участков, занятых объектами, служащими для удовлетворения нужд Находкинского городского округа и не подлежащих приватизации: центральные тепловые пункты, тепломагистрали, котельные, питьевые и технические водозаборные сооружения открытого и закрытого типа (водохранилища), водоводы общегородского значения, очистные сооружения, канализации с подводящими и отводящими магистральными коллекторами, линии электропередач воздушные, наземные сооружения кабельных линий электропередач, кабельные линии электропередачи напряжением до 500 кВ включительно, кабель, опоры, подстанции, распределительные пункты.</t>
  </si>
  <si>
    <t>1 резидент-ЗАО "НЗМУ"</t>
  </si>
  <si>
    <t>не востебована</t>
  </si>
  <si>
    <t>0,5 п.п.; 
0,45 п.п.                                                                                                                                                                                                                                                                                                                                                                                                                                                                                                                                                 0,3 п.п.                                                                                                                                                                                                                                                                                                                                                                                                                                                                                                                                                       0,2 п.п                                                                                                                                                                                                                                                                                                                                                                                                                                                                                                                                            0,1 п.п.</t>
  </si>
  <si>
    <t xml:space="preserve">юридические лица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</si>
</sst>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_ ;[Red]\-#,##0\ "/>
    <numFmt numFmtId="167" formatCode="[$-419]General"/>
  </numFmts>
  <fonts count="29" x14ac:knownFonts="1"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System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</font>
    <font>
      <sz val="6.15"/>
      <name val="Arial"/>
      <family val="2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u/>
      <sz val="13"/>
      <color theme="10"/>
      <name val="Arial"/>
      <family val="2"/>
      <charset val="204"/>
    </font>
    <font>
      <u/>
      <sz val="12.1"/>
      <color theme="10"/>
      <name val="Calibri"/>
      <family val="2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204"/>
    </font>
    <font>
      <sz val="11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9">
    <xf numFmtId="0" fontId="0" fillId="0" borderId="0"/>
    <xf numFmtId="43" fontId="17" fillId="0" borderId="0" applyFont="0" applyFill="0" applyBorder="0" applyAlignment="0" applyProtection="0"/>
    <xf numFmtId="167" fontId="18" fillId="0" borderId="0"/>
    <xf numFmtId="0" fontId="14" fillId="0" borderId="1" applyNumberFormat="0" applyFill="0" applyProtection="0">
      <alignment horizontal="left" vertical="top" wrapText="1"/>
    </xf>
    <xf numFmtId="0" fontId="7" fillId="0" borderId="0" applyNumberFormat="0" applyFill="0" applyBorder="0" applyAlignment="0" applyProtection="0"/>
    <xf numFmtId="165" fontId="3" fillId="0" borderId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164" fontId="17" fillId="0" borderId="0" applyFont="0" applyFill="0" applyBorder="0" applyAlignment="0" applyProtection="0"/>
    <xf numFmtId="0" fontId="3" fillId="0" borderId="0"/>
    <xf numFmtId="0" fontId="21" fillId="0" borderId="0"/>
    <xf numFmtId="0" fontId="3" fillId="0" borderId="0"/>
    <xf numFmtId="0" fontId="22" fillId="0" borderId="0"/>
    <xf numFmtId="0" fontId="3" fillId="0" borderId="0"/>
    <xf numFmtId="4" fontId="5" fillId="0" borderId="2">
      <alignment horizontal="right"/>
    </xf>
    <xf numFmtId="0" fontId="8" fillId="0" borderId="0"/>
    <xf numFmtId="0" fontId="1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21" fillId="0" borderId="0"/>
    <xf numFmtId="0" fontId="22" fillId="0" borderId="0"/>
    <xf numFmtId="0" fontId="3" fillId="0" borderId="0" applyNumberFormat="0" applyFont="0" applyFill="0" applyBorder="0" applyAlignment="0" applyProtection="0">
      <alignment vertical="top"/>
    </xf>
    <xf numFmtId="0" fontId="8" fillId="0" borderId="0"/>
    <xf numFmtId="0" fontId="17" fillId="0" borderId="0"/>
    <xf numFmtId="0" fontId="22" fillId="0" borderId="0"/>
    <xf numFmtId="0" fontId="5" fillId="0" borderId="0"/>
    <xf numFmtId="0" fontId="17" fillId="0" borderId="0"/>
    <xf numFmtId="0" fontId="5" fillId="0" borderId="0"/>
    <xf numFmtId="0" fontId="3" fillId="0" borderId="0"/>
    <xf numFmtId="0" fontId="9" fillId="0" borderId="0"/>
    <xf numFmtId="0" fontId="5" fillId="0" borderId="0"/>
    <xf numFmtId="0" fontId="23" fillId="0" borderId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3" fillId="0" borderId="0"/>
    <xf numFmtId="165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8" fillId="0" borderId="0" applyNumberFormat="0" applyFill="0" applyBorder="0" applyAlignment="0" applyProtection="0"/>
  </cellStyleXfs>
  <cellXfs count="85">
    <xf numFmtId="0" fontId="0" fillId="0" borderId="0" xfId="0"/>
    <xf numFmtId="0" fontId="4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 wrapText="1"/>
    </xf>
    <xf numFmtId="0" fontId="2" fillId="0" borderId="0" xfId="0" applyFont="1" applyFill="1"/>
    <xf numFmtId="0" fontId="11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 vertical="center"/>
    </xf>
    <xf numFmtId="3" fontId="0" fillId="0" borderId="2" xfId="0" applyNumberForma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1" fontId="2" fillId="0" borderId="2" xfId="0" applyNumberFormat="1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166" fontId="6" fillId="0" borderId="2" xfId="16" applyNumberFormat="1" applyFont="1" applyFill="1" applyBorder="1" applyAlignment="1">
      <alignment horizontal="center" vertical="center" wrapText="1"/>
    </xf>
    <xf numFmtId="2" fontId="6" fillId="0" borderId="3" xfId="0" applyNumberFormat="1" applyFont="1" applyFill="1" applyBorder="1" applyAlignment="1">
      <alignment vertical="center" wrapText="1"/>
    </xf>
    <xf numFmtId="0" fontId="6" fillId="0" borderId="3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/>
    </xf>
    <xf numFmtId="3" fontId="2" fillId="0" borderId="2" xfId="0" applyNumberFormat="1" applyFont="1" applyFill="1" applyBorder="1" applyAlignment="1">
      <alignment horizontal="center" vertical="center" wrapText="1"/>
    </xf>
    <xf numFmtId="2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3" fontId="25" fillId="0" borderId="2" xfId="0" applyNumberFormat="1" applyFont="1" applyFill="1" applyBorder="1" applyAlignment="1">
      <alignment horizontal="center" vertical="center"/>
    </xf>
    <xf numFmtId="49" fontId="16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top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vertical="top"/>
    </xf>
    <xf numFmtId="14" fontId="4" fillId="0" borderId="0" xfId="0" applyNumberFormat="1" applyFont="1" applyFill="1" applyBorder="1" applyAlignment="1">
      <alignment wrapText="1"/>
    </xf>
    <xf numFmtId="3" fontId="2" fillId="0" borderId="0" xfId="0" applyNumberFormat="1" applyFont="1" applyFill="1"/>
    <xf numFmtId="0" fontId="6" fillId="0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horizontal="center" vertical="center" wrapText="1"/>
    </xf>
    <xf numFmtId="3" fontId="2" fillId="0" borderId="2" xfId="39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top" wrapText="1"/>
    </xf>
    <xf numFmtId="0" fontId="2" fillId="0" borderId="17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6" fillId="0" borderId="2" xfId="0" applyFont="1" applyBorder="1" applyAlignment="1">
      <alignment vertical="center" wrapText="1"/>
    </xf>
    <xf numFmtId="0" fontId="26" fillId="0" borderId="2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justify" vertical="center" wrapText="1"/>
    </xf>
    <xf numFmtId="0" fontId="27" fillId="0" borderId="2" xfId="0" applyFont="1" applyBorder="1" applyAlignment="1">
      <alignment wrapText="1"/>
    </xf>
    <xf numFmtId="0" fontId="2" fillId="0" borderId="2" xfId="48" applyFont="1" applyBorder="1" applyAlignment="1">
      <alignment horizontal="justify" vertical="center" wrapText="1"/>
    </xf>
    <xf numFmtId="49" fontId="2" fillId="0" borderId="2" xfId="0" applyNumberFormat="1" applyFont="1" applyFill="1" applyBorder="1" applyAlignment="1">
      <alignment horizontal="center" vertical="center" wrapText="1" readingOrder="1"/>
    </xf>
    <xf numFmtId="0" fontId="4" fillId="0" borderId="2" xfId="0" applyFont="1" applyFill="1" applyBorder="1" applyAlignment="1">
      <alignment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2" fontId="6" fillId="0" borderId="8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2" fontId="6" fillId="0" borderId="11" xfId="0" applyNumberFormat="1" applyFont="1" applyFill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14" fontId="6" fillId="0" borderId="12" xfId="0" applyNumberFormat="1" applyFont="1" applyFill="1" applyBorder="1" applyAlignment="1">
      <alignment horizontal="center"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14" fontId="6" fillId="0" borderId="5" xfId="0" applyNumberFormat="1" applyFont="1" applyFill="1" applyBorder="1" applyAlignment="1">
      <alignment horizontal="center" vertical="center" wrapText="1"/>
    </xf>
    <xf numFmtId="166" fontId="1" fillId="0" borderId="10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 wrapText="1"/>
    </xf>
    <xf numFmtId="0" fontId="15" fillId="0" borderId="14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</cellXfs>
  <cellStyles count="49">
    <cellStyle name="Comma" xfId="1"/>
    <cellStyle name="Comma 2" xfId="45"/>
    <cellStyle name="Excel Built-in Normal" xfId="2"/>
    <cellStyle name="m49048872" xfId="3"/>
    <cellStyle name="normal" xfId="4"/>
    <cellStyle name="TableStyleLight1" xfId="5"/>
    <cellStyle name="Гиперссылка" xfId="48" builtinId="8"/>
    <cellStyle name="Гиперссылка 3" xfId="6"/>
    <cellStyle name="Гиперссылка 4" xfId="7"/>
    <cellStyle name="Денежный 2" xfId="8"/>
    <cellStyle name="Денежный 2 4" xfId="9"/>
    <cellStyle name="Обычный" xfId="0" builtinId="0"/>
    <cellStyle name="Обычный 10" xfId="10"/>
    <cellStyle name="Обычный 10 3" xfId="11"/>
    <cellStyle name="Обычный 14 2" xfId="12"/>
    <cellStyle name="Обычный 2" xfId="13"/>
    <cellStyle name="Обычный 2 2" xfId="14"/>
    <cellStyle name="Обычный 2 2 2" xfId="15"/>
    <cellStyle name="Обычный 2 3" xfId="44"/>
    <cellStyle name="Обычный 2 5" xfId="16"/>
    <cellStyle name="Обычный 2_Приложение 10 УФНС для оценки эффективности льгот" xfId="17"/>
    <cellStyle name="Обычный 23" xfId="18"/>
    <cellStyle name="Обычный 25" xfId="19"/>
    <cellStyle name="Обычный 27" xfId="20"/>
    <cellStyle name="Обычный 28" xfId="21"/>
    <cellStyle name="Обычный 3" xfId="22"/>
    <cellStyle name="Обычный 3 2" xfId="23"/>
    <cellStyle name="Обычный 3 2 2 2" xfId="24"/>
    <cellStyle name="Обычный 3 3" xfId="25"/>
    <cellStyle name="Обычный 3 4" xfId="26"/>
    <cellStyle name="Обычный 4" xfId="27"/>
    <cellStyle name="Обычный 4 5" xfId="28"/>
    <cellStyle name="Обычный 5" xfId="29"/>
    <cellStyle name="Обычный 5 2" xfId="30"/>
    <cellStyle name="Обычный 6" xfId="31"/>
    <cellStyle name="Обычный 7" xfId="32"/>
    <cellStyle name="Обычный 8" xfId="33"/>
    <cellStyle name="Обычный 8 2" xfId="34"/>
    <cellStyle name="Обычный 9" xfId="35"/>
    <cellStyle name="Процентный 2" xfId="36"/>
    <cellStyle name="Процентный 2 2" xfId="37"/>
    <cellStyle name="Стиль 1" xfId="38"/>
    <cellStyle name="Финансовый" xfId="39" builtinId="3"/>
    <cellStyle name="Финансовый 2" xfId="40"/>
    <cellStyle name="Финансовый 2 2" xfId="41"/>
    <cellStyle name="Финансовый 2 2 2" xfId="47"/>
    <cellStyle name="Финансовый 2 3" xfId="42"/>
    <cellStyle name="Финансовый 2 4" xfId="46"/>
    <cellStyle name="Финансовый 3" xfId="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7194B1BB831ECB406424C0771BD0978541F9DCFC028208A8A1937A7EC27A43C9245091B14F61DAB016CC022D8E01E138B0d964A" TargetMode="Externa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CE28"/>
  <sheetViews>
    <sheetView tabSelected="1" zoomScale="70" zoomScaleNormal="7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AZ31" sqref="AZ31"/>
    </sheetView>
  </sheetViews>
  <sheetFormatPr defaultColWidth="9.140625" defaultRowHeight="15" x14ac:dyDescent="0.25"/>
  <cols>
    <col min="1" max="1" width="9" style="34" customWidth="1"/>
    <col min="2" max="2" width="18" style="34" customWidth="1"/>
    <col min="3" max="3" width="17.85546875" style="34" customWidth="1"/>
    <col min="4" max="4" width="22.7109375" style="35" customWidth="1"/>
    <col min="5" max="5" width="17.140625" style="33" customWidth="1"/>
    <col min="6" max="6" width="35.5703125" style="36" customWidth="1"/>
    <col min="7" max="7" width="27.85546875" style="36" customWidth="1"/>
    <col min="8" max="8" width="13.42578125" style="36" customWidth="1"/>
    <col min="9" max="9" width="15.28515625" style="36" customWidth="1"/>
    <col min="10" max="10" width="21.140625" style="36" customWidth="1"/>
    <col min="11" max="11" width="13.5703125" style="36" customWidth="1"/>
    <col min="12" max="12" width="25.85546875" style="1" customWidth="1"/>
    <col min="13" max="13" width="15.7109375" style="1" customWidth="1"/>
    <col min="14" max="14" width="16.85546875" style="1" customWidth="1"/>
    <col min="15" max="15" width="15" style="1" customWidth="1"/>
    <col min="16" max="16" width="17.140625" style="1" customWidth="1"/>
    <col min="17" max="17" width="15" style="1" customWidth="1"/>
    <col min="18" max="18" width="17.28515625" style="1" customWidth="1"/>
    <col min="19" max="19" width="14.5703125" style="1" customWidth="1"/>
    <col min="20" max="20" width="4.85546875" style="1" customWidth="1"/>
    <col min="21" max="21" width="21.140625" style="1" customWidth="1"/>
    <col min="22" max="22" width="13" style="1" customWidth="1"/>
    <col min="23" max="23" width="16.5703125" style="1" customWidth="1"/>
    <col min="24" max="24" width="9.5703125" style="3" customWidth="1"/>
    <col min="25" max="26" width="11" style="3" customWidth="1"/>
    <col min="27" max="27" width="10.7109375" style="3" customWidth="1"/>
    <col min="28" max="28" width="10.5703125" style="3" customWidth="1"/>
    <col min="29" max="29" width="11" style="3" customWidth="1"/>
    <col min="30" max="31" width="12.42578125" style="3" customWidth="1"/>
    <col min="32" max="32" width="9.7109375" style="3" customWidth="1"/>
    <col min="33" max="33" width="11" style="3" customWidth="1"/>
    <col min="34" max="34" width="12" style="3" customWidth="1"/>
    <col min="35" max="35" width="11.28515625" style="3" customWidth="1"/>
    <col min="36" max="36" width="12.140625" style="3" customWidth="1"/>
    <col min="37" max="37" width="12.7109375" style="3" customWidth="1"/>
    <col min="38" max="38" width="9.7109375" style="3" customWidth="1"/>
    <col min="39" max="39" width="12.28515625" style="3" customWidth="1"/>
    <col min="40" max="40" width="12.5703125" style="3" customWidth="1"/>
    <col min="41" max="41" width="11.28515625" style="3" customWidth="1"/>
    <col min="42" max="42" width="9.7109375" style="3" customWidth="1"/>
    <col min="43" max="43" width="10.85546875" style="3" customWidth="1"/>
    <col min="44" max="44" width="10.5703125" style="3" customWidth="1"/>
    <col min="45" max="45" width="11.140625" style="3" customWidth="1"/>
    <col min="46" max="47" width="13" style="3" customWidth="1"/>
    <col min="48" max="48" width="11" style="3" customWidth="1"/>
    <col min="49" max="51" width="12" style="3" customWidth="1"/>
    <col min="52" max="52" width="11.42578125" style="3" customWidth="1"/>
    <col min="53" max="53" width="14.7109375" style="3" customWidth="1"/>
    <col min="54" max="54" width="11.7109375" style="3" customWidth="1"/>
    <col min="55" max="55" width="13.7109375" style="3" customWidth="1"/>
    <col min="56" max="56" width="11.28515625" style="3" customWidth="1"/>
    <col min="57" max="57" width="12.140625" style="3" customWidth="1"/>
    <col min="58" max="58" width="12" style="3" customWidth="1"/>
    <col min="59" max="59" width="10.85546875" style="3" customWidth="1"/>
    <col min="60" max="60" width="12.140625" style="3" customWidth="1"/>
    <col min="61" max="61" width="10.140625" style="3" customWidth="1"/>
    <col min="62" max="62" width="10.5703125" style="3" customWidth="1"/>
    <col min="63" max="66" width="12.140625" style="3" customWidth="1"/>
    <col min="67" max="67" width="10.140625" style="3" customWidth="1"/>
    <col min="68" max="71" width="12.140625" style="3" customWidth="1"/>
    <col min="72" max="72" width="11.140625" style="3" customWidth="1"/>
    <col min="73" max="73" width="10.28515625" style="3" customWidth="1"/>
    <col min="74" max="74" width="10.7109375" style="3" customWidth="1"/>
    <col min="75" max="75" width="12.140625" style="3" customWidth="1"/>
    <col min="76" max="76" width="9.140625" style="3" customWidth="1"/>
    <col min="77" max="77" width="9.28515625" style="3" customWidth="1"/>
    <col min="78" max="78" width="10.85546875" style="3" customWidth="1"/>
    <col min="79" max="79" width="10.140625" style="3" customWidth="1"/>
    <col min="80" max="80" width="10.28515625" style="3" customWidth="1"/>
    <col min="81" max="81" width="20.7109375" style="33" customWidth="1"/>
    <col min="82" max="82" width="10.7109375" style="33" customWidth="1"/>
    <col min="83" max="83" width="16.140625" style="33" customWidth="1"/>
    <col min="84" max="16384" width="9.140625" style="33"/>
  </cols>
  <sheetData>
    <row r="1" spans="1:83" s="2" customFormat="1" ht="16.5" customHeight="1" x14ac:dyDescent="0.25">
      <c r="C1" s="68" t="s">
        <v>179</v>
      </c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  <c r="U1" s="68"/>
      <c r="V1" s="68"/>
      <c r="W1" s="68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  <c r="BI1" s="4"/>
      <c r="BJ1" s="4"/>
      <c r="BK1" s="4"/>
      <c r="BL1" s="4"/>
      <c r="BM1" s="4"/>
      <c r="BN1" s="4"/>
      <c r="BO1" s="4"/>
      <c r="BP1" s="4"/>
      <c r="BQ1" s="4"/>
      <c r="BR1" s="4"/>
      <c r="BS1" s="4"/>
      <c r="BT1" s="4"/>
      <c r="BU1" s="4"/>
      <c r="BV1" s="4"/>
      <c r="BW1" s="4"/>
      <c r="BX1" s="4"/>
      <c r="BY1" s="4"/>
      <c r="BZ1" s="4"/>
      <c r="CA1" s="4"/>
      <c r="CB1" s="4"/>
    </row>
    <row r="2" spans="1:83" s="7" customFormat="1" x14ac:dyDescent="0.25">
      <c r="A2" s="82" t="s">
        <v>3</v>
      </c>
      <c r="B2" s="39"/>
      <c r="C2" s="69" t="s">
        <v>75</v>
      </c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1"/>
      <c r="X2" s="69" t="s">
        <v>15</v>
      </c>
      <c r="Y2" s="70"/>
      <c r="Z2" s="70"/>
      <c r="AA2" s="70"/>
      <c r="AB2" s="70"/>
      <c r="AC2" s="71"/>
      <c r="AD2" s="69" t="s">
        <v>17</v>
      </c>
      <c r="AE2" s="70"/>
      <c r="AF2" s="70"/>
      <c r="AG2" s="70"/>
      <c r="AH2" s="71"/>
      <c r="AI2" s="69" t="s">
        <v>15</v>
      </c>
      <c r="AJ2" s="70"/>
      <c r="AK2" s="70"/>
      <c r="AL2" s="70"/>
      <c r="AM2" s="70"/>
      <c r="AN2" s="70"/>
      <c r="AO2" s="71"/>
      <c r="AP2" s="69" t="s">
        <v>15</v>
      </c>
      <c r="AQ2" s="70"/>
      <c r="AR2" s="70"/>
      <c r="AS2" s="70"/>
      <c r="AT2" s="70"/>
      <c r="AU2" s="71"/>
      <c r="AV2" s="69" t="s">
        <v>17</v>
      </c>
      <c r="AW2" s="70"/>
      <c r="AX2" s="70"/>
      <c r="AY2" s="70"/>
      <c r="AZ2" s="71"/>
      <c r="BA2" s="69" t="s">
        <v>16</v>
      </c>
      <c r="BB2" s="70"/>
      <c r="BC2" s="70"/>
      <c r="BD2" s="83" t="s">
        <v>18</v>
      </c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</row>
    <row r="3" spans="1:83" s="8" customFormat="1" ht="38.25" customHeight="1" x14ac:dyDescent="0.2">
      <c r="A3" s="82"/>
      <c r="B3" s="54" t="s">
        <v>56</v>
      </c>
      <c r="C3" s="54" t="s">
        <v>94</v>
      </c>
      <c r="D3" s="54" t="s">
        <v>76</v>
      </c>
      <c r="E3" s="54" t="s">
        <v>78</v>
      </c>
      <c r="F3" s="54" t="s">
        <v>80</v>
      </c>
      <c r="G3" s="54" t="s">
        <v>20</v>
      </c>
      <c r="H3" s="65" t="s">
        <v>82</v>
      </c>
      <c r="I3" s="54" t="s">
        <v>83</v>
      </c>
      <c r="J3" s="54" t="s">
        <v>84</v>
      </c>
      <c r="K3" s="54" t="s">
        <v>85</v>
      </c>
      <c r="L3" s="54" t="s">
        <v>30</v>
      </c>
      <c r="M3" s="54" t="s">
        <v>88</v>
      </c>
      <c r="N3" s="54" t="s">
        <v>89</v>
      </c>
      <c r="O3" s="54" t="s">
        <v>90</v>
      </c>
      <c r="P3" s="54" t="s">
        <v>31</v>
      </c>
      <c r="Q3" s="54" t="s">
        <v>32</v>
      </c>
      <c r="R3" s="54" t="s">
        <v>91</v>
      </c>
      <c r="S3" s="54" t="s">
        <v>33</v>
      </c>
      <c r="T3" s="59" t="s">
        <v>34</v>
      </c>
      <c r="U3" s="60"/>
      <c r="V3" s="54" t="s">
        <v>0</v>
      </c>
      <c r="W3" s="54" t="s">
        <v>37</v>
      </c>
      <c r="X3" s="57" t="s">
        <v>38</v>
      </c>
      <c r="Y3" s="58"/>
      <c r="Z3" s="58"/>
      <c r="AA3" s="58"/>
      <c r="AB3" s="58"/>
      <c r="AC3" s="58"/>
      <c r="AD3" s="58"/>
      <c r="AE3" s="58"/>
      <c r="AF3" s="58"/>
      <c r="AG3" s="58"/>
      <c r="AH3" s="64"/>
      <c r="AI3" s="72" t="s">
        <v>44</v>
      </c>
      <c r="AJ3" s="73"/>
      <c r="AK3" s="73"/>
      <c r="AL3" s="73"/>
      <c r="AM3" s="73"/>
      <c r="AN3" s="73"/>
      <c r="AO3" s="74"/>
      <c r="AP3" s="57" t="s">
        <v>46</v>
      </c>
      <c r="AQ3" s="58"/>
      <c r="AR3" s="58"/>
      <c r="AS3" s="58"/>
      <c r="AT3" s="58"/>
      <c r="AU3" s="58"/>
      <c r="AV3" s="58"/>
      <c r="AW3" s="58"/>
      <c r="AX3" s="58"/>
      <c r="AY3" s="58"/>
      <c r="AZ3" s="64"/>
      <c r="BA3" s="23" t="s">
        <v>47</v>
      </c>
      <c r="BB3" s="54" t="s">
        <v>8</v>
      </c>
      <c r="BC3" s="54" t="s">
        <v>19</v>
      </c>
      <c r="BD3" s="76" t="s">
        <v>49</v>
      </c>
      <c r="BE3" s="77"/>
      <c r="BF3" s="78"/>
      <c r="BG3" s="76" t="s">
        <v>50</v>
      </c>
      <c r="BH3" s="77"/>
      <c r="BI3" s="77"/>
      <c r="BJ3" s="78"/>
      <c r="BK3" s="76" t="s">
        <v>51</v>
      </c>
      <c r="BL3" s="77"/>
      <c r="BM3" s="77"/>
      <c r="BN3" s="77"/>
      <c r="BO3" s="78"/>
      <c r="BP3" s="76" t="s">
        <v>52</v>
      </c>
      <c r="BQ3" s="77"/>
      <c r="BR3" s="77"/>
      <c r="BS3" s="77"/>
      <c r="BT3" s="77"/>
      <c r="BU3" s="78"/>
      <c r="BV3" s="76" t="s">
        <v>53</v>
      </c>
      <c r="BW3" s="77"/>
      <c r="BX3" s="77"/>
      <c r="BY3" s="77"/>
      <c r="BZ3" s="77"/>
      <c r="CA3" s="77"/>
      <c r="CB3" s="78"/>
    </row>
    <row r="4" spans="1:83" s="8" customFormat="1" ht="55.5" customHeight="1" x14ac:dyDescent="0.2">
      <c r="A4" s="82"/>
      <c r="B4" s="55"/>
      <c r="C4" s="55"/>
      <c r="D4" s="55"/>
      <c r="E4" s="55"/>
      <c r="F4" s="55"/>
      <c r="G4" s="55"/>
      <c r="H4" s="66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61"/>
      <c r="U4" s="62"/>
      <c r="V4" s="55"/>
      <c r="W4" s="55"/>
      <c r="X4" s="57" t="s">
        <v>39</v>
      </c>
      <c r="Y4" s="58"/>
      <c r="Z4" s="58"/>
      <c r="AA4" s="58"/>
      <c r="AB4" s="58"/>
      <c r="AC4" s="58"/>
      <c r="AD4" s="19" t="s">
        <v>40</v>
      </c>
      <c r="AE4" s="19" t="s">
        <v>41</v>
      </c>
      <c r="AF4" s="63" t="s">
        <v>43</v>
      </c>
      <c r="AG4" s="58"/>
      <c r="AH4" s="64"/>
      <c r="AI4" s="57" t="s">
        <v>39</v>
      </c>
      <c r="AJ4" s="58"/>
      <c r="AK4" s="58"/>
      <c r="AL4" s="58"/>
      <c r="AM4" s="58"/>
      <c r="AN4" s="58"/>
      <c r="AO4" s="19" t="s">
        <v>40</v>
      </c>
      <c r="AP4" s="72" t="s">
        <v>39</v>
      </c>
      <c r="AQ4" s="73"/>
      <c r="AR4" s="73"/>
      <c r="AS4" s="73"/>
      <c r="AT4" s="73"/>
      <c r="AU4" s="73"/>
      <c r="AV4" s="19" t="s">
        <v>40</v>
      </c>
      <c r="AW4" s="19" t="s">
        <v>41</v>
      </c>
      <c r="AX4" s="75" t="s">
        <v>43</v>
      </c>
      <c r="AY4" s="73"/>
      <c r="AZ4" s="74"/>
      <c r="BA4" s="40" t="s">
        <v>48</v>
      </c>
      <c r="BB4" s="56"/>
      <c r="BC4" s="55"/>
      <c r="BD4" s="79"/>
      <c r="BE4" s="80"/>
      <c r="BF4" s="81"/>
      <c r="BG4" s="79"/>
      <c r="BH4" s="80"/>
      <c r="BI4" s="80"/>
      <c r="BJ4" s="81"/>
      <c r="BK4" s="79"/>
      <c r="BL4" s="80"/>
      <c r="BM4" s="80"/>
      <c r="BN4" s="80"/>
      <c r="BO4" s="81"/>
      <c r="BP4" s="79"/>
      <c r="BQ4" s="80"/>
      <c r="BR4" s="80"/>
      <c r="BS4" s="80"/>
      <c r="BT4" s="80"/>
      <c r="BU4" s="81"/>
      <c r="BV4" s="79"/>
      <c r="BW4" s="80"/>
      <c r="BX4" s="80"/>
      <c r="BY4" s="80"/>
      <c r="BZ4" s="80"/>
      <c r="CA4" s="80"/>
      <c r="CB4" s="81"/>
    </row>
    <row r="5" spans="1:83" s="8" customFormat="1" ht="237" customHeight="1" x14ac:dyDescent="0.2">
      <c r="A5" s="82"/>
      <c r="B5" s="56"/>
      <c r="C5" s="56"/>
      <c r="D5" s="56"/>
      <c r="E5" s="56"/>
      <c r="F5" s="56"/>
      <c r="G5" s="56"/>
      <c r="H5" s="67"/>
      <c r="I5" s="56"/>
      <c r="J5" s="56"/>
      <c r="K5" s="56"/>
      <c r="L5" s="56"/>
      <c r="M5" s="56"/>
      <c r="N5" s="56"/>
      <c r="O5" s="56"/>
      <c r="P5" s="56"/>
      <c r="Q5" s="56"/>
      <c r="R5" s="56"/>
      <c r="S5" s="84"/>
      <c r="T5" s="20" t="s">
        <v>35</v>
      </c>
      <c r="U5" s="21" t="s">
        <v>36</v>
      </c>
      <c r="V5" s="56"/>
      <c r="W5" s="56"/>
      <c r="X5" s="40" t="s">
        <v>1</v>
      </c>
      <c r="Y5" s="40" t="s">
        <v>2</v>
      </c>
      <c r="Z5" s="40" t="s">
        <v>180</v>
      </c>
      <c r="AA5" s="40" t="s">
        <v>10</v>
      </c>
      <c r="AB5" s="40" t="s">
        <v>45</v>
      </c>
      <c r="AC5" s="40" t="s">
        <v>173</v>
      </c>
      <c r="AD5" s="40" t="s">
        <v>181</v>
      </c>
      <c r="AE5" s="40" t="s">
        <v>11</v>
      </c>
      <c r="AF5" s="40" t="s">
        <v>42</v>
      </c>
      <c r="AG5" s="40" t="s">
        <v>171</v>
      </c>
      <c r="AH5" s="40" t="s">
        <v>182</v>
      </c>
      <c r="AI5" s="40" t="s">
        <v>1</v>
      </c>
      <c r="AJ5" s="40" t="s">
        <v>2</v>
      </c>
      <c r="AK5" s="40" t="s">
        <v>9</v>
      </c>
      <c r="AL5" s="40" t="s">
        <v>10</v>
      </c>
      <c r="AM5" s="40" t="s">
        <v>45</v>
      </c>
      <c r="AN5" s="40" t="s">
        <v>173</v>
      </c>
      <c r="AO5" s="40" t="s">
        <v>183</v>
      </c>
      <c r="AP5" s="40" t="s">
        <v>1</v>
      </c>
      <c r="AQ5" s="40" t="s">
        <v>2</v>
      </c>
      <c r="AR5" s="40" t="s">
        <v>180</v>
      </c>
      <c r="AS5" s="40" t="s">
        <v>10</v>
      </c>
      <c r="AT5" s="40" t="s">
        <v>45</v>
      </c>
      <c r="AU5" s="40" t="s">
        <v>173</v>
      </c>
      <c r="AV5" s="40" t="s">
        <v>181</v>
      </c>
      <c r="AW5" s="40" t="s">
        <v>11</v>
      </c>
      <c r="AX5" s="40" t="s">
        <v>42</v>
      </c>
      <c r="AY5" s="40" t="s">
        <v>171</v>
      </c>
      <c r="AZ5" s="40" t="s">
        <v>182</v>
      </c>
      <c r="BA5" s="40" t="s">
        <v>173</v>
      </c>
      <c r="BB5" s="21" t="s">
        <v>173</v>
      </c>
      <c r="BC5" s="22" t="s">
        <v>173</v>
      </c>
      <c r="BD5" s="23" t="s">
        <v>5</v>
      </c>
      <c r="BE5" s="23" t="s">
        <v>6</v>
      </c>
      <c r="BF5" s="23" t="s">
        <v>7</v>
      </c>
      <c r="BG5" s="23" t="s">
        <v>12</v>
      </c>
      <c r="BH5" s="23" t="s">
        <v>13</v>
      </c>
      <c r="BI5" s="23" t="s">
        <v>14</v>
      </c>
      <c r="BJ5" s="23" t="s">
        <v>7</v>
      </c>
      <c r="BK5" s="23" t="s">
        <v>184</v>
      </c>
      <c r="BL5" s="23" t="s">
        <v>54</v>
      </c>
      <c r="BM5" s="23" t="s">
        <v>55</v>
      </c>
      <c r="BN5" s="23" t="s">
        <v>14</v>
      </c>
      <c r="BO5" s="23" t="s">
        <v>7</v>
      </c>
      <c r="BP5" s="23" t="s">
        <v>198</v>
      </c>
      <c r="BQ5" s="23" t="s">
        <v>174</v>
      </c>
      <c r="BR5" s="23" t="s">
        <v>175</v>
      </c>
      <c r="BS5" s="23" t="s">
        <v>55</v>
      </c>
      <c r="BT5" s="23" t="s">
        <v>14</v>
      </c>
      <c r="BU5" s="23" t="s">
        <v>7</v>
      </c>
      <c r="BV5" s="23" t="s">
        <v>186</v>
      </c>
      <c r="BW5" s="23" t="s">
        <v>187</v>
      </c>
      <c r="BX5" s="23" t="s">
        <v>185</v>
      </c>
      <c r="BY5" s="23" t="s">
        <v>175</v>
      </c>
      <c r="BZ5" s="23" t="s">
        <v>55</v>
      </c>
      <c r="CA5" s="23" t="s">
        <v>14</v>
      </c>
      <c r="CB5" s="23" t="s">
        <v>7</v>
      </c>
    </row>
    <row r="6" spans="1:83" s="6" customFormat="1" ht="21.75" customHeight="1" thickBot="1" x14ac:dyDescent="0.3">
      <c r="A6" s="38">
        <v>1</v>
      </c>
      <c r="B6" s="38">
        <v>2</v>
      </c>
      <c r="C6" s="38">
        <v>3</v>
      </c>
      <c r="D6" s="25">
        <v>4</v>
      </c>
      <c r="E6" s="25">
        <v>5</v>
      </c>
      <c r="F6" s="38">
        <v>6</v>
      </c>
      <c r="G6" s="38">
        <v>7</v>
      </c>
      <c r="H6" s="25">
        <v>8</v>
      </c>
      <c r="I6" s="25">
        <v>9</v>
      </c>
      <c r="J6" s="38">
        <v>10</v>
      </c>
      <c r="K6" s="38">
        <v>11</v>
      </c>
      <c r="L6" s="25">
        <v>12</v>
      </c>
      <c r="M6" s="25">
        <v>13</v>
      </c>
      <c r="N6" s="38">
        <v>14</v>
      </c>
      <c r="O6" s="38">
        <v>15</v>
      </c>
      <c r="P6" s="25">
        <v>16</v>
      </c>
      <c r="Q6" s="25">
        <v>17</v>
      </c>
      <c r="R6" s="38">
        <v>18</v>
      </c>
      <c r="S6" s="38">
        <v>19</v>
      </c>
      <c r="T6" s="25">
        <v>20</v>
      </c>
      <c r="U6" s="25">
        <v>21</v>
      </c>
      <c r="V6" s="38">
        <v>22</v>
      </c>
      <c r="W6" s="38">
        <v>23</v>
      </c>
      <c r="X6" s="25">
        <v>24</v>
      </c>
      <c r="Y6" s="25">
        <v>25</v>
      </c>
      <c r="Z6" s="38">
        <v>26</v>
      </c>
      <c r="AA6" s="38">
        <v>27</v>
      </c>
      <c r="AB6" s="25">
        <v>28</v>
      </c>
      <c r="AC6" s="25">
        <v>29</v>
      </c>
      <c r="AD6" s="38">
        <v>30</v>
      </c>
      <c r="AE6" s="38">
        <v>31</v>
      </c>
      <c r="AF6" s="25">
        <v>32</v>
      </c>
      <c r="AG6" s="25">
        <v>33</v>
      </c>
      <c r="AH6" s="38">
        <v>34</v>
      </c>
      <c r="AI6" s="38">
        <v>35</v>
      </c>
      <c r="AJ6" s="25">
        <v>36</v>
      </c>
      <c r="AK6" s="25">
        <v>37</v>
      </c>
      <c r="AL6" s="38">
        <v>38</v>
      </c>
      <c r="AM6" s="38">
        <v>39</v>
      </c>
      <c r="AN6" s="25">
        <v>40</v>
      </c>
      <c r="AO6" s="25">
        <v>41</v>
      </c>
      <c r="AP6" s="38">
        <v>42</v>
      </c>
      <c r="AQ6" s="38">
        <v>43</v>
      </c>
      <c r="AR6" s="25">
        <v>44</v>
      </c>
      <c r="AS6" s="25">
        <v>45</v>
      </c>
      <c r="AT6" s="38">
        <v>46</v>
      </c>
      <c r="AU6" s="38">
        <v>47</v>
      </c>
      <c r="AV6" s="25">
        <v>48</v>
      </c>
      <c r="AW6" s="25">
        <v>49</v>
      </c>
      <c r="AX6" s="38">
        <v>50</v>
      </c>
      <c r="AY6" s="38">
        <v>51</v>
      </c>
      <c r="AZ6" s="25">
        <v>52</v>
      </c>
      <c r="BA6" s="25">
        <v>53</v>
      </c>
      <c r="BB6" s="38">
        <v>54</v>
      </c>
      <c r="BC6" s="25">
        <v>55</v>
      </c>
      <c r="BD6" s="25">
        <v>56</v>
      </c>
      <c r="BE6" s="38">
        <v>57</v>
      </c>
      <c r="BF6" s="38">
        <v>58</v>
      </c>
      <c r="BG6" s="25">
        <v>59</v>
      </c>
      <c r="BH6" s="25">
        <v>60</v>
      </c>
      <c r="BI6" s="38">
        <v>61</v>
      </c>
      <c r="BJ6" s="38">
        <v>62</v>
      </c>
      <c r="BK6" s="25">
        <v>63</v>
      </c>
      <c r="BL6" s="25">
        <v>64</v>
      </c>
      <c r="BM6" s="38">
        <v>65</v>
      </c>
      <c r="BN6" s="38">
        <v>66</v>
      </c>
      <c r="BO6" s="25">
        <v>67</v>
      </c>
      <c r="BP6" s="25">
        <v>68</v>
      </c>
      <c r="BQ6" s="38">
        <v>69</v>
      </c>
      <c r="BR6" s="38">
        <v>70</v>
      </c>
      <c r="BS6" s="25">
        <v>71</v>
      </c>
      <c r="BT6" s="25">
        <v>72</v>
      </c>
      <c r="BU6" s="38">
        <v>73</v>
      </c>
      <c r="BV6" s="38">
        <v>74</v>
      </c>
      <c r="BW6" s="25">
        <v>75</v>
      </c>
      <c r="BX6" s="25">
        <v>76</v>
      </c>
      <c r="BY6" s="38">
        <v>77</v>
      </c>
      <c r="BZ6" s="38">
        <v>78</v>
      </c>
      <c r="CA6" s="25">
        <v>79</v>
      </c>
      <c r="CB6" s="25">
        <v>80</v>
      </c>
    </row>
    <row r="7" spans="1:83" s="5" customFormat="1" ht="218.25" customHeight="1" thickBot="1" x14ac:dyDescent="0.25">
      <c r="A7" s="11">
        <v>1</v>
      </c>
      <c r="B7" s="52" t="s">
        <v>155</v>
      </c>
      <c r="C7" s="11" t="s">
        <v>95</v>
      </c>
      <c r="D7" s="43" t="s">
        <v>77</v>
      </c>
      <c r="E7" s="44" t="s">
        <v>79</v>
      </c>
      <c r="F7" s="11" t="s">
        <v>68</v>
      </c>
      <c r="G7" s="13" t="s">
        <v>23</v>
      </c>
      <c r="H7" s="13">
        <v>42502</v>
      </c>
      <c r="I7" s="13">
        <v>42502</v>
      </c>
      <c r="J7" s="17" t="s">
        <v>59</v>
      </c>
      <c r="K7" s="17" t="s">
        <v>21</v>
      </c>
      <c r="L7" s="11" t="s">
        <v>86</v>
      </c>
      <c r="M7" s="11" t="s">
        <v>4</v>
      </c>
      <c r="N7" s="11" t="s">
        <v>66</v>
      </c>
      <c r="O7" s="11" t="s">
        <v>87</v>
      </c>
      <c r="P7" s="11" t="s">
        <v>58</v>
      </c>
      <c r="Q7" s="11" t="s">
        <v>64</v>
      </c>
      <c r="R7" s="11" t="s">
        <v>92</v>
      </c>
      <c r="S7" s="11"/>
      <c r="T7" s="11">
        <v>23</v>
      </c>
      <c r="U7" s="11" t="s">
        <v>152</v>
      </c>
      <c r="V7" s="11" t="s">
        <v>93</v>
      </c>
      <c r="W7" s="11" t="s">
        <v>29</v>
      </c>
      <c r="X7" s="30" t="s">
        <v>57</v>
      </c>
      <c r="Y7" s="30" t="s">
        <v>57</v>
      </c>
      <c r="Z7" s="30">
        <v>7161</v>
      </c>
      <c r="AA7" s="30">
        <v>6114</v>
      </c>
      <c r="AB7" s="30">
        <v>3227</v>
      </c>
      <c r="AC7" s="30">
        <v>175</v>
      </c>
      <c r="AD7" s="26">
        <v>175</v>
      </c>
      <c r="AE7" s="26">
        <v>175</v>
      </c>
      <c r="AF7" s="26">
        <v>175</v>
      </c>
      <c r="AG7" s="26">
        <v>175</v>
      </c>
      <c r="AH7" s="26">
        <v>175</v>
      </c>
      <c r="AI7" s="30">
        <v>0</v>
      </c>
      <c r="AJ7" s="30">
        <v>1</v>
      </c>
      <c r="AK7" s="30">
        <v>5</v>
      </c>
      <c r="AL7" s="30">
        <v>8</v>
      </c>
      <c r="AM7" s="30">
        <v>8</v>
      </c>
      <c r="AN7" s="30">
        <v>1</v>
      </c>
      <c r="AO7" s="26">
        <v>1</v>
      </c>
      <c r="AP7" s="30" t="s">
        <v>57</v>
      </c>
      <c r="AQ7" s="30">
        <v>1844</v>
      </c>
      <c r="AR7" s="30">
        <v>30426</v>
      </c>
      <c r="AS7" s="30">
        <v>29838</v>
      </c>
      <c r="AT7" s="30">
        <v>28703</v>
      </c>
      <c r="AU7" s="30">
        <v>1983</v>
      </c>
      <c r="AV7" s="26">
        <v>1983</v>
      </c>
      <c r="AW7" s="26">
        <f>AV7</f>
        <v>1983</v>
      </c>
      <c r="AX7" s="26">
        <v>1983</v>
      </c>
      <c r="AY7" s="26">
        <v>1983</v>
      </c>
      <c r="AZ7" s="26">
        <v>1983</v>
      </c>
      <c r="BA7" s="9">
        <v>-197516</v>
      </c>
      <c r="BB7" s="26" t="s">
        <v>26</v>
      </c>
      <c r="BC7" s="26" t="s">
        <v>177</v>
      </c>
      <c r="BD7" s="26">
        <v>1844</v>
      </c>
      <c r="BE7" s="26">
        <v>884</v>
      </c>
      <c r="BF7" s="26">
        <v>0</v>
      </c>
      <c r="BG7" s="26">
        <f>AR7</f>
        <v>30426</v>
      </c>
      <c r="BH7" s="26">
        <f>Z7</f>
        <v>7161</v>
      </c>
      <c r="BI7" s="26">
        <v>1844</v>
      </c>
      <c r="BJ7" s="26">
        <v>0</v>
      </c>
      <c r="BK7" s="26">
        <f t="shared" ref="BK7:BK12" si="0">AS7</f>
        <v>29838</v>
      </c>
      <c r="BL7" s="26">
        <f t="shared" ref="BL7:BL12" si="1">AA7</f>
        <v>6114</v>
      </c>
      <c r="BM7" s="26">
        <v>30426</v>
      </c>
      <c r="BN7" s="26">
        <v>1844</v>
      </c>
      <c r="BO7" s="26">
        <v>0</v>
      </c>
      <c r="BP7" s="26">
        <f t="shared" ref="BP7:BP13" si="2">AT7</f>
        <v>28703</v>
      </c>
      <c r="BQ7" s="26">
        <f t="shared" ref="BQ7:BQ12" si="3">AB7</f>
        <v>3227</v>
      </c>
      <c r="BR7" s="26">
        <v>29838</v>
      </c>
      <c r="BS7" s="26">
        <v>1844</v>
      </c>
      <c r="BT7" s="26">
        <v>0</v>
      </c>
      <c r="BU7" s="26">
        <v>0</v>
      </c>
      <c r="BV7" s="26">
        <f t="shared" ref="BV7:BV13" si="4">AU7</f>
        <v>1983</v>
      </c>
      <c r="BW7" s="26">
        <f t="shared" ref="BW7:BW12" si="5">AC7</f>
        <v>175</v>
      </c>
      <c r="BX7" s="26">
        <v>29838</v>
      </c>
      <c r="BY7" s="26">
        <v>30426</v>
      </c>
      <c r="BZ7" s="26">
        <v>1844</v>
      </c>
      <c r="CA7" s="26">
        <v>0</v>
      </c>
      <c r="CB7" s="26">
        <v>0</v>
      </c>
      <c r="CC7" s="37">
        <f>AC7+AC9+AC10+AC11+AC12</f>
        <v>34859</v>
      </c>
      <c r="CD7" s="37">
        <f>AD7+AD9+AD10+AD11+AD12</f>
        <v>32847</v>
      </c>
      <c r="CE7" s="37">
        <v>89038</v>
      </c>
    </row>
    <row r="8" spans="1:83" s="5" customFormat="1" ht="282.75" customHeight="1" thickBot="1" x14ac:dyDescent="0.25">
      <c r="A8" s="11">
        <v>2</v>
      </c>
      <c r="B8" s="52" t="s">
        <v>156</v>
      </c>
      <c r="C8" s="11" t="s">
        <v>95</v>
      </c>
      <c r="D8" s="43" t="s">
        <v>77</v>
      </c>
      <c r="E8" s="46" t="s">
        <v>96</v>
      </c>
      <c r="F8" s="11" t="s">
        <v>68</v>
      </c>
      <c r="G8" s="13" t="s">
        <v>23</v>
      </c>
      <c r="H8" s="13">
        <v>42503</v>
      </c>
      <c r="I8" s="13">
        <v>42503</v>
      </c>
      <c r="J8" s="17" t="s">
        <v>59</v>
      </c>
      <c r="K8" s="17" t="s">
        <v>21</v>
      </c>
      <c r="L8" s="11" t="s">
        <v>97</v>
      </c>
      <c r="M8" s="11" t="s">
        <v>4</v>
      </c>
      <c r="N8" s="11" t="s">
        <v>66</v>
      </c>
      <c r="O8" s="11" t="s">
        <v>87</v>
      </c>
      <c r="P8" s="17" t="s">
        <v>72</v>
      </c>
      <c r="Q8" s="11" t="s">
        <v>98</v>
      </c>
      <c r="R8" s="11" t="s">
        <v>92</v>
      </c>
      <c r="S8" s="11"/>
      <c r="T8" s="11">
        <v>23</v>
      </c>
      <c r="U8" s="11" t="s">
        <v>152</v>
      </c>
      <c r="V8" s="11" t="s">
        <v>93</v>
      </c>
      <c r="W8" s="11" t="s">
        <v>29</v>
      </c>
      <c r="X8" s="30" t="s">
        <v>57</v>
      </c>
      <c r="Y8" s="30" t="s">
        <v>57</v>
      </c>
      <c r="Z8" s="30">
        <v>0</v>
      </c>
      <c r="AA8" s="30">
        <v>914</v>
      </c>
      <c r="AB8" s="30">
        <v>968</v>
      </c>
      <c r="AC8" s="30">
        <v>2352</v>
      </c>
      <c r="AD8" s="26" t="s">
        <v>57</v>
      </c>
      <c r="AE8" s="26" t="s">
        <v>57</v>
      </c>
      <c r="AF8" s="26" t="s">
        <v>57</v>
      </c>
      <c r="AG8" s="26" t="s">
        <v>57</v>
      </c>
      <c r="AH8" s="26" t="s">
        <v>57</v>
      </c>
      <c r="AI8" s="30" t="s">
        <v>57</v>
      </c>
      <c r="AJ8" s="30" t="s">
        <v>57</v>
      </c>
      <c r="AK8" s="30" t="s">
        <v>172</v>
      </c>
      <c r="AL8" s="30" t="s">
        <v>172</v>
      </c>
      <c r="AM8" s="30">
        <v>3</v>
      </c>
      <c r="AN8" s="30">
        <v>3</v>
      </c>
      <c r="AO8" s="26"/>
      <c r="AP8" s="30" t="s">
        <v>57</v>
      </c>
      <c r="AQ8" s="30" t="s">
        <v>57</v>
      </c>
      <c r="AR8" s="30" t="s">
        <v>172</v>
      </c>
      <c r="AS8" s="30" t="s">
        <v>172</v>
      </c>
      <c r="AT8" s="30">
        <v>932</v>
      </c>
      <c r="AU8" s="30">
        <v>2900</v>
      </c>
      <c r="AV8" s="26">
        <v>2900</v>
      </c>
      <c r="AW8" s="26">
        <v>2900</v>
      </c>
      <c r="AX8" s="26">
        <v>2900</v>
      </c>
      <c r="AY8" s="26">
        <v>2900</v>
      </c>
      <c r="AZ8" s="26">
        <v>2900</v>
      </c>
      <c r="BA8" s="9">
        <v>34889</v>
      </c>
      <c r="BB8" s="26" t="s">
        <v>28</v>
      </c>
      <c r="BC8" s="26" t="s">
        <v>177</v>
      </c>
      <c r="BD8" s="26">
        <v>0</v>
      </c>
      <c r="BE8" s="26">
        <v>0</v>
      </c>
      <c r="BF8" s="26">
        <v>0</v>
      </c>
      <c r="BG8" s="26" t="str">
        <f>AR8</f>
        <v>х</v>
      </c>
      <c r="BH8" s="26">
        <f>Z8</f>
        <v>0</v>
      </c>
      <c r="BI8" s="26">
        <v>0</v>
      </c>
      <c r="BJ8" s="26">
        <v>0</v>
      </c>
      <c r="BK8" s="26" t="str">
        <f t="shared" si="0"/>
        <v>х</v>
      </c>
      <c r="BL8" s="26">
        <f t="shared" si="1"/>
        <v>914</v>
      </c>
      <c r="BM8" s="26">
        <v>0</v>
      </c>
      <c r="BN8" s="26">
        <v>0</v>
      </c>
      <c r="BO8" s="26">
        <v>0</v>
      </c>
      <c r="BP8" s="26">
        <v>2900</v>
      </c>
      <c r="BQ8" s="26">
        <f t="shared" si="3"/>
        <v>968</v>
      </c>
      <c r="BR8" s="26">
        <v>932</v>
      </c>
      <c r="BS8" s="26">
        <v>0</v>
      </c>
      <c r="BT8" s="26">
        <v>0</v>
      </c>
      <c r="BU8" s="26">
        <v>0</v>
      </c>
      <c r="BV8" s="26">
        <v>28576</v>
      </c>
      <c r="BW8" s="26">
        <f t="shared" si="5"/>
        <v>2352</v>
      </c>
      <c r="BX8" s="26">
        <v>2900</v>
      </c>
      <c r="BY8" s="26">
        <v>932</v>
      </c>
      <c r="BZ8" s="26">
        <v>0</v>
      </c>
      <c r="CA8" s="26">
        <v>0</v>
      </c>
      <c r="CB8" s="26">
        <v>0</v>
      </c>
      <c r="CE8" s="37"/>
    </row>
    <row r="9" spans="1:83" s="5" customFormat="1" ht="167.25" customHeight="1" x14ac:dyDescent="0.2">
      <c r="A9" s="11">
        <v>3</v>
      </c>
      <c r="B9" s="52" t="s">
        <v>157</v>
      </c>
      <c r="C9" s="11" t="s">
        <v>95</v>
      </c>
      <c r="D9" s="11" t="s">
        <v>77</v>
      </c>
      <c r="E9" s="11" t="s">
        <v>99</v>
      </c>
      <c r="F9" s="13" t="s">
        <v>65</v>
      </c>
      <c r="G9" s="45" t="s">
        <v>81</v>
      </c>
      <c r="H9" s="13">
        <v>38718</v>
      </c>
      <c r="I9" s="13">
        <v>38718</v>
      </c>
      <c r="J9" s="11" t="s">
        <v>22</v>
      </c>
      <c r="K9" s="17" t="s">
        <v>21</v>
      </c>
      <c r="L9" s="27" t="s">
        <v>100</v>
      </c>
      <c r="M9" s="11" t="s">
        <v>4</v>
      </c>
      <c r="N9" s="11" t="s">
        <v>25</v>
      </c>
      <c r="O9" s="11" t="s">
        <v>87</v>
      </c>
      <c r="P9" s="17" t="s">
        <v>72</v>
      </c>
      <c r="Q9" s="11" t="s">
        <v>110</v>
      </c>
      <c r="R9" s="11" t="s">
        <v>101</v>
      </c>
      <c r="S9" s="11"/>
      <c r="T9" s="31" t="s">
        <v>153</v>
      </c>
      <c r="U9" s="11" t="s">
        <v>152</v>
      </c>
      <c r="V9" s="11" t="s">
        <v>102</v>
      </c>
      <c r="W9" s="12"/>
      <c r="X9" s="26">
        <v>20664</v>
      </c>
      <c r="Y9" s="26">
        <v>20283</v>
      </c>
      <c r="Z9" s="26">
        <v>18157</v>
      </c>
      <c r="AA9" s="26">
        <v>17082</v>
      </c>
      <c r="AB9" s="26">
        <v>14341</v>
      </c>
      <c r="AC9" s="26">
        <v>14572</v>
      </c>
      <c r="AD9" s="26">
        <v>14572</v>
      </c>
      <c r="AE9" s="26">
        <v>14572</v>
      </c>
      <c r="AF9" s="26">
        <v>14572</v>
      </c>
      <c r="AG9" s="26">
        <v>14572</v>
      </c>
      <c r="AH9" s="26">
        <v>14572</v>
      </c>
      <c r="AI9" s="26">
        <v>107</v>
      </c>
      <c r="AJ9" s="26">
        <v>108</v>
      </c>
      <c r="AK9" s="26">
        <v>376</v>
      </c>
      <c r="AL9" s="26">
        <v>435</v>
      </c>
      <c r="AM9" s="26">
        <v>444</v>
      </c>
      <c r="AN9" s="26">
        <v>310</v>
      </c>
      <c r="AO9" s="26"/>
      <c r="AP9" s="26">
        <v>4584</v>
      </c>
      <c r="AQ9" s="26">
        <v>4530</v>
      </c>
      <c r="AR9" s="26">
        <v>4126</v>
      </c>
      <c r="AS9" s="26">
        <v>3842</v>
      </c>
      <c r="AT9" s="26">
        <v>3662</v>
      </c>
      <c r="AU9" s="26">
        <v>3636</v>
      </c>
      <c r="AV9" s="26">
        <v>3636</v>
      </c>
      <c r="AW9" s="26">
        <v>3636</v>
      </c>
      <c r="AX9" s="26">
        <v>3636</v>
      </c>
      <c r="AY9" s="26">
        <v>3636</v>
      </c>
      <c r="AZ9" s="26">
        <v>3636</v>
      </c>
      <c r="BA9" s="9">
        <v>-44908</v>
      </c>
      <c r="BB9" s="26" t="s">
        <v>26</v>
      </c>
      <c r="BC9" s="26" t="s">
        <v>177</v>
      </c>
      <c r="BD9" s="26">
        <v>4530</v>
      </c>
      <c r="BE9" s="26">
        <v>20283</v>
      </c>
      <c r="BF9" s="26">
        <v>4584</v>
      </c>
      <c r="BG9" s="26">
        <v>4126</v>
      </c>
      <c r="BH9" s="26">
        <v>18157</v>
      </c>
      <c r="BI9" s="26">
        <v>4530</v>
      </c>
      <c r="BJ9" s="26">
        <v>4584</v>
      </c>
      <c r="BK9" s="26">
        <v>3842</v>
      </c>
      <c r="BL9" s="26">
        <f t="shared" si="1"/>
        <v>17082</v>
      </c>
      <c r="BM9" s="26">
        <v>4126</v>
      </c>
      <c r="BN9" s="26">
        <v>4530</v>
      </c>
      <c r="BO9" s="26">
        <v>4584</v>
      </c>
      <c r="BP9" s="26">
        <f t="shared" si="2"/>
        <v>3662</v>
      </c>
      <c r="BQ9" s="26">
        <f t="shared" si="3"/>
        <v>14341</v>
      </c>
      <c r="BR9" s="26">
        <v>3842</v>
      </c>
      <c r="BS9" s="26">
        <v>4126</v>
      </c>
      <c r="BT9" s="26">
        <v>4530</v>
      </c>
      <c r="BU9" s="26">
        <v>4584</v>
      </c>
      <c r="BV9" s="26">
        <v>3636</v>
      </c>
      <c r="BW9" s="26">
        <v>14572</v>
      </c>
      <c r="BX9" s="26">
        <v>3662</v>
      </c>
      <c r="BY9" s="26">
        <v>3842</v>
      </c>
      <c r="BZ9" s="26">
        <v>4126</v>
      </c>
      <c r="CA9" s="26">
        <v>4530</v>
      </c>
      <c r="CB9" s="26">
        <v>4584</v>
      </c>
      <c r="CE9" s="37">
        <v>678010</v>
      </c>
    </row>
    <row r="10" spans="1:83" s="5" customFormat="1" ht="257.25" customHeight="1" x14ac:dyDescent="0.2">
      <c r="A10" s="11">
        <v>4</v>
      </c>
      <c r="B10" s="52" t="s">
        <v>158</v>
      </c>
      <c r="C10" s="11" t="s">
        <v>95</v>
      </c>
      <c r="D10" s="11" t="s">
        <v>77</v>
      </c>
      <c r="E10" s="11" t="s">
        <v>103</v>
      </c>
      <c r="F10" s="32" t="s">
        <v>104</v>
      </c>
      <c r="G10" s="11" t="s">
        <v>24</v>
      </c>
      <c r="H10" s="13">
        <v>43686</v>
      </c>
      <c r="I10" s="13">
        <v>43686</v>
      </c>
      <c r="J10" s="11" t="s">
        <v>105</v>
      </c>
      <c r="K10" s="13" t="s">
        <v>21</v>
      </c>
      <c r="L10" s="27" t="s">
        <v>106</v>
      </c>
      <c r="M10" s="11" t="s">
        <v>4</v>
      </c>
      <c r="N10" s="11" t="s">
        <v>67</v>
      </c>
      <c r="O10" s="11" t="s">
        <v>87</v>
      </c>
      <c r="P10" s="17" t="s">
        <v>60</v>
      </c>
      <c r="Q10" s="11" t="s">
        <v>107</v>
      </c>
      <c r="R10" s="11" t="s">
        <v>70</v>
      </c>
      <c r="S10" s="11"/>
      <c r="T10" s="11">
        <v>23</v>
      </c>
      <c r="U10" s="11" t="s">
        <v>152</v>
      </c>
      <c r="V10" s="11" t="s">
        <v>108</v>
      </c>
      <c r="W10" s="28" t="s">
        <v>73</v>
      </c>
      <c r="X10" s="26">
        <v>0</v>
      </c>
      <c r="Y10" s="26">
        <v>0</v>
      </c>
      <c r="Z10" s="26">
        <v>0</v>
      </c>
      <c r="AA10" s="26">
        <v>0</v>
      </c>
      <c r="AB10" s="26">
        <v>0</v>
      </c>
      <c r="AC10" s="26">
        <v>0</v>
      </c>
      <c r="AD10" s="26">
        <v>0</v>
      </c>
      <c r="AE10" s="26">
        <f t="shared" ref="AE10:AH10" si="6">AD10</f>
        <v>0</v>
      </c>
      <c r="AF10" s="26">
        <f t="shared" si="6"/>
        <v>0</v>
      </c>
      <c r="AG10" s="26">
        <f t="shared" si="6"/>
        <v>0</v>
      </c>
      <c r="AH10" s="26">
        <f t="shared" si="6"/>
        <v>0</v>
      </c>
      <c r="AI10" s="9">
        <v>0</v>
      </c>
      <c r="AJ10" s="9">
        <v>0</v>
      </c>
      <c r="AK10" s="9">
        <v>0</v>
      </c>
      <c r="AL10" s="9">
        <v>0</v>
      </c>
      <c r="AM10" s="9">
        <v>0</v>
      </c>
      <c r="AN10" s="9">
        <v>0</v>
      </c>
      <c r="AO10" s="26"/>
      <c r="AP10" s="9">
        <v>0</v>
      </c>
      <c r="AQ10" s="9">
        <v>0</v>
      </c>
      <c r="AR10" s="9">
        <v>0</v>
      </c>
      <c r="AS10" s="9">
        <v>0</v>
      </c>
      <c r="AT10" s="9">
        <v>0</v>
      </c>
      <c r="AU10" s="9">
        <v>0</v>
      </c>
      <c r="AV10" s="26">
        <v>0</v>
      </c>
      <c r="AW10" s="26">
        <f t="shared" ref="AW10:AZ12" si="7">AV10</f>
        <v>0</v>
      </c>
      <c r="AX10" s="26">
        <f t="shared" si="7"/>
        <v>0</v>
      </c>
      <c r="AY10" s="26">
        <f t="shared" si="7"/>
        <v>0</v>
      </c>
      <c r="AZ10" s="26">
        <f t="shared" si="7"/>
        <v>0</v>
      </c>
      <c r="BA10" s="9" t="s">
        <v>57</v>
      </c>
      <c r="BB10" s="26" t="s">
        <v>26</v>
      </c>
      <c r="BC10" s="26" t="s">
        <v>215</v>
      </c>
      <c r="BD10" s="26">
        <f>AQ10</f>
        <v>0</v>
      </c>
      <c r="BE10" s="26">
        <f>Y10</f>
        <v>0</v>
      </c>
      <c r="BF10" s="26">
        <v>0</v>
      </c>
      <c r="BG10" s="26">
        <f>AR10</f>
        <v>0</v>
      </c>
      <c r="BH10" s="26">
        <f>Z10</f>
        <v>0</v>
      </c>
      <c r="BI10" s="26">
        <v>0</v>
      </c>
      <c r="BJ10" s="26">
        <v>0</v>
      </c>
      <c r="BK10" s="26">
        <v>0</v>
      </c>
      <c r="BL10" s="26">
        <f t="shared" si="1"/>
        <v>0</v>
      </c>
      <c r="BM10" s="26">
        <v>0</v>
      </c>
      <c r="BN10" s="26">
        <f>BI10</f>
        <v>0</v>
      </c>
      <c r="BO10" s="26">
        <f>BJ10</f>
        <v>0</v>
      </c>
      <c r="BP10" s="26">
        <f t="shared" si="2"/>
        <v>0</v>
      </c>
      <c r="BQ10" s="26">
        <f t="shared" si="3"/>
        <v>0</v>
      </c>
      <c r="BR10" s="26">
        <v>0</v>
      </c>
      <c r="BS10" s="26">
        <f>BM10</f>
        <v>0</v>
      </c>
      <c r="BT10" s="26">
        <f>BN10</f>
        <v>0</v>
      </c>
      <c r="BU10" s="26">
        <f>BJ10</f>
        <v>0</v>
      </c>
      <c r="BV10" s="26">
        <f t="shared" si="4"/>
        <v>0</v>
      </c>
      <c r="BW10" s="26">
        <f t="shared" si="5"/>
        <v>0</v>
      </c>
      <c r="BX10" s="26">
        <v>0</v>
      </c>
      <c r="BY10" s="26">
        <f>BR10</f>
        <v>0</v>
      </c>
      <c r="BZ10" s="26">
        <f>BS10</f>
        <v>0</v>
      </c>
      <c r="CA10" s="26">
        <f>BT10</f>
        <v>0</v>
      </c>
      <c r="CB10" s="26">
        <f>BU10</f>
        <v>0</v>
      </c>
      <c r="CE10" s="37"/>
    </row>
    <row r="11" spans="1:83" s="5" customFormat="1" ht="171" customHeight="1" x14ac:dyDescent="0.2">
      <c r="A11" s="11">
        <v>5</v>
      </c>
      <c r="B11" s="52" t="s">
        <v>159</v>
      </c>
      <c r="C11" s="11" t="s">
        <v>95</v>
      </c>
      <c r="D11" s="11" t="s">
        <v>77</v>
      </c>
      <c r="E11" s="11" t="s">
        <v>109</v>
      </c>
      <c r="F11" s="13" t="s">
        <v>65</v>
      </c>
      <c r="G11" s="11" t="s">
        <v>154</v>
      </c>
      <c r="H11" s="13">
        <v>41206</v>
      </c>
      <c r="I11" s="13">
        <v>40909</v>
      </c>
      <c r="J11" s="11" t="s">
        <v>113</v>
      </c>
      <c r="K11" s="13">
        <v>45292</v>
      </c>
      <c r="L11" s="11" t="s">
        <v>115</v>
      </c>
      <c r="M11" s="28" t="s">
        <v>4</v>
      </c>
      <c r="N11" s="11" t="s">
        <v>67</v>
      </c>
      <c r="O11" s="11" t="s">
        <v>87</v>
      </c>
      <c r="P11" s="17" t="s">
        <v>72</v>
      </c>
      <c r="Q11" s="11" t="s">
        <v>116</v>
      </c>
      <c r="R11" s="11" t="s">
        <v>70</v>
      </c>
      <c r="S11" s="11"/>
      <c r="T11" s="11">
        <v>23</v>
      </c>
      <c r="U11" s="11" t="s">
        <v>152</v>
      </c>
      <c r="V11" s="11" t="s">
        <v>108</v>
      </c>
      <c r="W11" s="11"/>
      <c r="X11" s="30">
        <v>14314</v>
      </c>
      <c r="Y11" s="30">
        <v>20164</v>
      </c>
      <c r="Z11" s="30">
        <v>23289</v>
      </c>
      <c r="AA11" s="30">
        <v>15127</v>
      </c>
      <c r="AB11" s="30">
        <v>13658</v>
      </c>
      <c r="AC11" s="30">
        <v>16098</v>
      </c>
      <c r="AD11" s="26">
        <v>14488</v>
      </c>
      <c r="AE11" s="26">
        <f>AD11*90%</f>
        <v>13039.2</v>
      </c>
      <c r="AF11" s="26">
        <f>AE11*90%</f>
        <v>11735.28</v>
      </c>
      <c r="AG11" s="26" t="s">
        <v>172</v>
      </c>
      <c r="AH11" s="26" t="s">
        <v>172</v>
      </c>
      <c r="AI11" s="30">
        <v>11</v>
      </c>
      <c r="AJ11" s="30">
        <v>39</v>
      </c>
      <c r="AK11" s="30">
        <v>110</v>
      </c>
      <c r="AL11" s="30">
        <v>101</v>
      </c>
      <c r="AM11" s="30">
        <v>69</v>
      </c>
      <c r="AN11" s="30">
        <v>144</v>
      </c>
      <c r="AO11" s="26"/>
      <c r="AP11" s="30">
        <v>27384</v>
      </c>
      <c r="AQ11" s="30">
        <v>37271</v>
      </c>
      <c r="AR11" s="30">
        <v>44030</v>
      </c>
      <c r="AS11" s="30">
        <v>26564</v>
      </c>
      <c r="AT11" s="30">
        <v>26564</v>
      </c>
      <c r="AU11" s="30">
        <v>26564</v>
      </c>
      <c r="AV11" s="26">
        <v>26564</v>
      </c>
      <c r="AW11" s="26">
        <f t="shared" si="7"/>
        <v>26564</v>
      </c>
      <c r="AX11" s="26">
        <f t="shared" si="7"/>
        <v>26564</v>
      </c>
      <c r="AY11" s="26">
        <f t="shared" si="7"/>
        <v>26564</v>
      </c>
      <c r="AZ11" s="26">
        <f t="shared" si="7"/>
        <v>26564</v>
      </c>
      <c r="BA11" s="9">
        <v>-318704</v>
      </c>
      <c r="BB11" s="26" t="s">
        <v>26</v>
      </c>
      <c r="BC11" s="26" t="s">
        <v>178</v>
      </c>
      <c r="BD11" s="26">
        <v>37271</v>
      </c>
      <c r="BE11" s="26">
        <v>20164</v>
      </c>
      <c r="BF11" s="26">
        <v>27384</v>
      </c>
      <c r="BG11" s="26">
        <v>44030</v>
      </c>
      <c r="BH11" s="26">
        <v>23289</v>
      </c>
      <c r="BI11" s="26">
        <v>37271</v>
      </c>
      <c r="BJ11" s="26">
        <v>29301</v>
      </c>
      <c r="BK11" s="26">
        <f t="shared" si="0"/>
        <v>26564</v>
      </c>
      <c r="BL11" s="26">
        <f t="shared" si="1"/>
        <v>15127</v>
      </c>
      <c r="BM11" s="26">
        <v>37271</v>
      </c>
      <c r="BN11" s="26">
        <v>27384</v>
      </c>
      <c r="BO11" s="26">
        <v>27384</v>
      </c>
      <c r="BP11" s="26">
        <f t="shared" si="2"/>
        <v>26564</v>
      </c>
      <c r="BQ11" s="26">
        <f t="shared" si="3"/>
        <v>13658</v>
      </c>
      <c r="BR11" s="26">
        <v>26564</v>
      </c>
      <c r="BS11" s="26">
        <v>44030</v>
      </c>
      <c r="BT11" s="26">
        <v>37271</v>
      </c>
      <c r="BU11" s="26">
        <v>27384</v>
      </c>
      <c r="BV11" s="26">
        <f t="shared" si="4"/>
        <v>26564</v>
      </c>
      <c r="BW11" s="26">
        <f t="shared" si="5"/>
        <v>16098</v>
      </c>
      <c r="BX11" s="26">
        <v>26564</v>
      </c>
      <c r="BY11" s="26">
        <v>44030</v>
      </c>
      <c r="BZ11" s="26">
        <v>37271</v>
      </c>
      <c r="CA11" s="26">
        <v>27384</v>
      </c>
      <c r="CB11" s="26">
        <v>37271</v>
      </c>
      <c r="CE11" s="37"/>
    </row>
    <row r="12" spans="1:83" s="5" customFormat="1" ht="193.5" customHeight="1" x14ac:dyDescent="0.2">
      <c r="A12" s="11">
        <v>6</v>
      </c>
      <c r="B12" s="52" t="s">
        <v>160</v>
      </c>
      <c r="C12" s="11" t="s">
        <v>95</v>
      </c>
      <c r="D12" s="11" t="s">
        <v>77</v>
      </c>
      <c r="E12" s="11" t="s">
        <v>112</v>
      </c>
      <c r="F12" s="13" t="s">
        <v>65</v>
      </c>
      <c r="G12" s="47" t="s">
        <v>111</v>
      </c>
      <c r="H12" s="13">
        <v>41206</v>
      </c>
      <c r="I12" s="13">
        <v>40909</v>
      </c>
      <c r="J12" s="11" t="s">
        <v>113</v>
      </c>
      <c r="K12" s="13">
        <v>44927</v>
      </c>
      <c r="L12" s="11" t="s">
        <v>114</v>
      </c>
      <c r="M12" s="28" t="s">
        <v>4</v>
      </c>
      <c r="N12" s="11" t="s">
        <v>67</v>
      </c>
      <c r="O12" s="11" t="s">
        <v>87</v>
      </c>
      <c r="P12" s="17" t="s">
        <v>72</v>
      </c>
      <c r="Q12" s="11" t="s">
        <v>217</v>
      </c>
      <c r="R12" s="11" t="s">
        <v>70</v>
      </c>
      <c r="S12" s="11"/>
      <c r="T12" s="11">
        <v>23</v>
      </c>
      <c r="U12" s="11" t="s">
        <v>152</v>
      </c>
      <c r="V12" s="11" t="s">
        <v>108</v>
      </c>
      <c r="W12" s="11"/>
      <c r="X12" s="30">
        <v>5994</v>
      </c>
      <c r="Y12" s="30">
        <v>7460</v>
      </c>
      <c r="Z12" s="30">
        <v>6222</v>
      </c>
      <c r="AA12" s="30">
        <v>8270</v>
      </c>
      <c r="AB12" s="30">
        <v>4172</v>
      </c>
      <c r="AC12" s="30">
        <v>4014</v>
      </c>
      <c r="AD12" s="26">
        <v>3612</v>
      </c>
      <c r="AE12" s="26">
        <f>AD12*90%</f>
        <v>3250.8</v>
      </c>
      <c r="AF12" s="26" t="s">
        <v>172</v>
      </c>
      <c r="AG12" s="26" t="s">
        <v>172</v>
      </c>
      <c r="AH12" s="26" t="s">
        <v>172</v>
      </c>
      <c r="AI12" s="30">
        <v>26</v>
      </c>
      <c r="AJ12" s="30">
        <v>36</v>
      </c>
      <c r="AK12" s="30">
        <v>174</v>
      </c>
      <c r="AL12" s="30">
        <v>170</v>
      </c>
      <c r="AM12" s="30">
        <v>170</v>
      </c>
      <c r="AN12" s="30">
        <v>136</v>
      </c>
      <c r="AO12" s="26"/>
      <c r="AP12" s="30">
        <v>6747</v>
      </c>
      <c r="AQ12" s="30">
        <v>6704</v>
      </c>
      <c r="AR12" s="30">
        <v>6203</v>
      </c>
      <c r="AS12" s="30">
        <v>6209</v>
      </c>
      <c r="AT12" s="30">
        <v>6209</v>
      </c>
      <c r="AU12" s="30">
        <v>6209</v>
      </c>
      <c r="AV12" s="26">
        <v>6209</v>
      </c>
      <c r="AW12" s="26">
        <v>6209</v>
      </c>
      <c r="AX12" s="26" t="s">
        <v>172</v>
      </c>
      <c r="AY12" s="26" t="str">
        <f t="shared" si="7"/>
        <v>х</v>
      </c>
      <c r="AZ12" s="26" t="str">
        <f t="shared" si="7"/>
        <v>х</v>
      </c>
      <c r="BA12" s="9">
        <v>-65775</v>
      </c>
      <c r="BB12" s="26" t="s">
        <v>26</v>
      </c>
      <c r="BC12" s="26" t="s">
        <v>176</v>
      </c>
      <c r="BD12" s="26">
        <v>6704</v>
      </c>
      <c r="BE12" s="26">
        <v>7460</v>
      </c>
      <c r="BF12" s="26">
        <v>6747</v>
      </c>
      <c r="BG12" s="26">
        <v>6203</v>
      </c>
      <c r="BH12" s="26">
        <v>6222</v>
      </c>
      <c r="BI12" s="26">
        <v>6704</v>
      </c>
      <c r="BJ12" s="26">
        <v>6747</v>
      </c>
      <c r="BK12" s="26">
        <f t="shared" si="0"/>
        <v>6209</v>
      </c>
      <c r="BL12" s="26">
        <f t="shared" si="1"/>
        <v>8270</v>
      </c>
      <c r="BM12" s="26">
        <v>6203</v>
      </c>
      <c r="BN12" s="26">
        <v>6704</v>
      </c>
      <c r="BO12" s="26">
        <v>6747</v>
      </c>
      <c r="BP12" s="26">
        <f t="shared" si="2"/>
        <v>6209</v>
      </c>
      <c r="BQ12" s="26">
        <f t="shared" si="3"/>
        <v>4172</v>
      </c>
      <c r="BR12" s="26">
        <v>6203</v>
      </c>
      <c r="BS12" s="26">
        <v>6704</v>
      </c>
      <c r="BT12" s="26">
        <v>6747</v>
      </c>
      <c r="BU12" s="26">
        <v>8326</v>
      </c>
      <c r="BV12" s="26">
        <f t="shared" si="4"/>
        <v>6209</v>
      </c>
      <c r="BW12" s="26">
        <f t="shared" si="5"/>
        <v>4014</v>
      </c>
      <c r="BX12" s="26">
        <v>6111</v>
      </c>
      <c r="BY12" s="26">
        <v>6209</v>
      </c>
      <c r="BZ12" s="26">
        <v>6203</v>
      </c>
      <c r="CA12" s="26">
        <v>6704</v>
      </c>
      <c r="CB12" s="26">
        <v>6747</v>
      </c>
      <c r="CE12" s="37"/>
    </row>
    <row r="13" spans="1:83" s="5" customFormat="1" ht="174" customHeight="1" x14ac:dyDescent="0.2">
      <c r="A13" s="11">
        <v>7</v>
      </c>
      <c r="B13" s="52" t="s">
        <v>161</v>
      </c>
      <c r="C13" s="11" t="s">
        <v>95</v>
      </c>
      <c r="D13" s="11" t="s">
        <v>77</v>
      </c>
      <c r="E13" s="11" t="s">
        <v>118</v>
      </c>
      <c r="F13" s="13" t="s">
        <v>65</v>
      </c>
      <c r="G13" s="47" t="s">
        <v>117</v>
      </c>
      <c r="H13" s="13">
        <v>41206</v>
      </c>
      <c r="I13" s="13">
        <v>40909</v>
      </c>
      <c r="J13" s="11" t="s">
        <v>113</v>
      </c>
      <c r="K13" s="13">
        <v>44927</v>
      </c>
      <c r="L13" s="11" t="s">
        <v>114</v>
      </c>
      <c r="M13" s="28" t="s">
        <v>61</v>
      </c>
      <c r="N13" s="11" t="s">
        <v>119</v>
      </c>
      <c r="O13" s="11" t="s">
        <v>87</v>
      </c>
      <c r="P13" s="17" t="s">
        <v>72</v>
      </c>
      <c r="Q13" s="11" t="s">
        <v>217</v>
      </c>
      <c r="R13" s="11" t="s">
        <v>62</v>
      </c>
      <c r="S13" s="11"/>
      <c r="T13" s="11" t="s">
        <v>121</v>
      </c>
      <c r="U13" s="11" t="s">
        <v>122</v>
      </c>
      <c r="V13" s="11" t="s">
        <v>120</v>
      </c>
      <c r="W13" s="11"/>
      <c r="X13" s="30">
        <v>15961</v>
      </c>
      <c r="Y13" s="30">
        <v>16744</v>
      </c>
      <c r="Z13" s="30">
        <v>16283</v>
      </c>
      <c r="AA13" s="30">
        <v>12268</v>
      </c>
      <c r="AB13" s="30">
        <v>12687</v>
      </c>
      <c r="AC13" s="30">
        <v>16902</v>
      </c>
      <c r="AD13" s="26">
        <v>15212</v>
      </c>
      <c r="AE13" s="26">
        <f>AD13*90%</f>
        <v>13690.800000000001</v>
      </c>
      <c r="AF13" s="26" t="s">
        <v>57</v>
      </c>
      <c r="AG13" s="26" t="s">
        <v>57</v>
      </c>
      <c r="AH13" s="26" t="s">
        <v>57</v>
      </c>
      <c r="AI13" s="30">
        <v>85</v>
      </c>
      <c r="AJ13" s="30">
        <v>90</v>
      </c>
      <c r="AK13" s="30">
        <v>115</v>
      </c>
      <c r="AL13" s="30">
        <v>125</v>
      </c>
      <c r="AM13" s="30">
        <v>127</v>
      </c>
      <c r="AN13" s="30">
        <v>98</v>
      </c>
      <c r="AO13" s="26"/>
      <c r="AP13" s="30"/>
      <c r="AQ13" s="30"/>
      <c r="AR13" s="30"/>
      <c r="AS13" s="30">
        <v>0</v>
      </c>
      <c r="AT13" s="30">
        <v>0</v>
      </c>
      <c r="AU13" s="30">
        <v>0</v>
      </c>
      <c r="AV13" s="26">
        <f t="shared" ref="AV13:AV22" si="8">AU13*102.26%</f>
        <v>0</v>
      </c>
      <c r="AW13" s="26">
        <f>AV13*100.01%</f>
        <v>0</v>
      </c>
      <c r="AX13" s="26" t="s">
        <v>57</v>
      </c>
      <c r="AY13" s="26" t="s">
        <v>57</v>
      </c>
      <c r="AZ13" s="26" t="s">
        <v>57</v>
      </c>
      <c r="BA13" s="9">
        <f>((BV13-BY13)*(1+10.6%))/(1+7.5%)</f>
        <v>0</v>
      </c>
      <c r="BB13" s="26" t="s">
        <v>27</v>
      </c>
      <c r="BC13" s="26" t="s">
        <v>176</v>
      </c>
      <c r="BD13" s="26">
        <f>AQ13</f>
        <v>0</v>
      </c>
      <c r="BE13" s="26">
        <v>0</v>
      </c>
      <c r="BF13" s="26"/>
      <c r="BG13" s="26">
        <f>AR13</f>
        <v>0</v>
      </c>
      <c r="BH13" s="26">
        <v>0</v>
      </c>
      <c r="BI13" s="26">
        <v>0</v>
      </c>
      <c r="BJ13" s="26"/>
      <c r="BK13" s="26">
        <v>0</v>
      </c>
      <c r="BL13" s="26">
        <v>0</v>
      </c>
      <c r="BM13" s="26">
        <v>0</v>
      </c>
      <c r="BN13" s="26">
        <v>0</v>
      </c>
      <c r="BO13" s="26">
        <v>0</v>
      </c>
      <c r="BP13" s="26">
        <f t="shared" si="2"/>
        <v>0</v>
      </c>
      <c r="BQ13" s="26">
        <v>0</v>
      </c>
      <c r="BR13" s="26">
        <v>0</v>
      </c>
      <c r="BS13" s="26">
        <v>0</v>
      </c>
      <c r="BT13" s="26">
        <v>0</v>
      </c>
      <c r="BU13" s="26">
        <f>BJ13</f>
        <v>0</v>
      </c>
      <c r="BV13" s="26">
        <f t="shared" si="4"/>
        <v>0</v>
      </c>
      <c r="BW13" s="26">
        <v>0</v>
      </c>
      <c r="BX13" s="26">
        <v>0</v>
      </c>
      <c r="BY13" s="26">
        <v>0</v>
      </c>
      <c r="BZ13" s="26">
        <v>0</v>
      </c>
      <c r="CA13" s="26">
        <v>0</v>
      </c>
      <c r="CB13" s="26">
        <v>0</v>
      </c>
      <c r="CE13" s="37"/>
    </row>
    <row r="14" spans="1:83" s="5" customFormat="1" ht="100.5" customHeight="1" x14ac:dyDescent="0.2">
      <c r="A14" s="11">
        <v>8</v>
      </c>
      <c r="B14" s="52" t="s">
        <v>162</v>
      </c>
      <c r="C14" s="11" t="s">
        <v>95</v>
      </c>
      <c r="D14" s="11" t="s">
        <v>77</v>
      </c>
      <c r="E14" s="11" t="s">
        <v>124</v>
      </c>
      <c r="F14" s="13" t="s">
        <v>65</v>
      </c>
      <c r="G14" s="47" t="s">
        <v>123</v>
      </c>
      <c r="H14" s="13" t="s">
        <v>125</v>
      </c>
      <c r="I14" s="13">
        <v>38718</v>
      </c>
      <c r="J14" s="11" t="s">
        <v>22</v>
      </c>
      <c r="K14" s="17" t="s">
        <v>21</v>
      </c>
      <c r="L14" s="11" t="s">
        <v>126</v>
      </c>
      <c r="M14" s="24" t="s">
        <v>61</v>
      </c>
      <c r="N14" s="11" t="s">
        <v>119</v>
      </c>
      <c r="O14" s="11" t="s">
        <v>87</v>
      </c>
      <c r="P14" s="17" t="s">
        <v>72</v>
      </c>
      <c r="Q14" s="11" t="s">
        <v>127</v>
      </c>
      <c r="R14" s="11" t="s">
        <v>62</v>
      </c>
      <c r="S14" s="11"/>
      <c r="T14" s="11">
        <v>11</v>
      </c>
      <c r="U14" s="11" t="s">
        <v>128</v>
      </c>
      <c r="V14" s="11" t="s">
        <v>120</v>
      </c>
      <c r="W14" s="28"/>
      <c r="X14" s="30">
        <v>3669</v>
      </c>
      <c r="Y14" s="30">
        <v>3728</v>
      </c>
      <c r="Z14" s="30">
        <v>3194</v>
      </c>
      <c r="AA14" s="30">
        <v>4936</v>
      </c>
      <c r="AB14" s="30">
        <v>3966</v>
      </c>
      <c r="AC14" s="30">
        <v>4211</v>
      </c>
      <c r="AD14" s="26">
        <f>AC14*80%</f>
        <v>3368.8</v>
      </c>
      <c r="AE14" s="26">
        <f>AD14*80%</f>
        <v>2695.0400000000004</v>
      </c>
      <c r="AF14" s="26">
        <v>2695</v>
      </c>
      <c r="AG14" s="26">
        <v>2695</v>
      </c>
      <c r="AH14" s="26">
        <v>2695</v>
      </c>
      <c r="AI14" s="30">
        <v>4</v>
      </c>
      <c r="AJ14" s="30">
        <v>4</v>
      </c>
      <c r="AK14" s="30">
        <v>12</v>
      </c>
      <c r="AL14" s="30">
        <v>17</v>
      </c>
      <c r="AM14" s="30">
        <v>16</v>
      </c>
      <c r="AN14" s="30">
        <v>14</v>
      </c>
      <c r="AO14" s="26"/>
      <c r="AP14" s="30">
        <v>0</v>
      </c>
      <c r="AQ14" s="30">
        <v>0</v>
      </c>
      <c r="AR14" s="30">
        <v>0</v>
      </c>
      <c r="AS14" s="30">
        <v>0</v>
      </c>
      <c r="AT14" s="30">
        <v>0</v>
      </c>
      <c r="AU14" s="30">
        <v>0</v>
      </c>
      <c r="AV14" s="26">
        <f t="shared" si="8"/>
        <v>0</v>
      </c>
      <c r="AW14" s="26">
        <f>AV14*100.01%</f>
        <v>0</v>
      </c>
      <c r="AX14" s="26">
        <f>AW14*100.02%</f>
        <v>0</v>
      </c>
      <c r="AY14" s="26">
        <f>AX14*101.27%</f>
        <v>0</v>
      </c>
      <c r="AZ14" s="26">
        <v>0</v>
      </c>
      <c r="BA14" s="9">
        <f>((BV14-CB14)*(1+10.6%))/(1+7.5%)</f>
        <v>0</v>
      </c>
      <c r="BB14" s="26" t="s">
        <v>28</v>
      </c>
      <c r="BC14" s="26" t="s">
        <v>177</v>
      </c>
      <c r="BD14" s="26">
        <v>0</v>
      </c>
      <c r="BE14" s="26">
        <v>0</v>
      </c>
      <c r="BF14" s="26">
        <v>0</v>
      </c>
      <c r="BG14" s="26">
        <v>0</v>
      </c>
      <c r="BH14" s="26">
        <v>0</v>
      </c>
      <c r="BI14" s="26">
        <v>0</v>
      </c>
      <c r="BJ14" s="26">
        <v>0</v>
      </c>
      <c r="BK14" s="26">
        <v>0</v>
      </c>
      <c r="BL14" s="26">
        <v>0</v>
      </c>
      <c r="BM14" s="26">
        <v>0</v>
      </c>
      <c r="BN14" s="26">
        <v>0</v>
      </c>
      <c r="BO14" s="26">
        <v>0</v>
      </c>
      <c r="BP14" s="26">
        <v>0</v>
      </c>
      <c r="BQ14" s="26">
        <v>0</v>
      </c>
      <c r="BR14" s="26">
        <v>0</v>
      </c>
      <c r="BS14" s="26">
        <v>0</v>
      </c>
      <c r="BT14" s="26">
        <v>0</v>
      </c>
      <c r="BU14" s="26">
        <v>0</v>
      </c>
      <c r="BV14" s="26">
        <v>0</v>
      </c>
      <c r="BW14" s="26">
        <v>0</v>
      </c>
      <c r="BX14" s="26">
        <v>0</v>
      </c>
      <c r="BY14" s="26">
        <v>0</v>
      </c>
      <c r="BZ14" s="26">
        <v>0</v>
      </c>
      <c r="CA14" s="26">
        <v>0</v>
      </c>
      <c r="CB14" s="26">
        <v>0</v>
      </c>
      <c r="CE14" s="37"/>
    </row>
    <row r="15" spans="1:83" s="5" customFormat="1" ht="120.75" customHeight="1" x14ac:dyDescent="0.2">
      <c r="A15" s="11">
        <v>9</v>
      </c>
      <c r="B15" s="52" t="s">
        <v>201</v>
      </c>
      <c r="C15" s="11" t="s">
        <v>95</v>
      </c>
      <c r="D15" s="11" t="s">
        <v>77</v>
      </c>
      <c r="E15" s="11" t="s">
        <v>199</v>
      </c>
      <c r="F15" s="13" t="s">
        <v>65</v>
      </c>
      <c r="G15" s="47" t="s">
        <v>200</v>
      </c>
      <c r="H15" s="13">
        <v>43831</v>
      </c>
      <c r="I15" s="13">
        <v>43831</v>
      </c>
      <c r="J15" s="11" t="s">
        <v>202</v>
      </c>
      <c r="K15" s="13">
        <v>44197</v>
      </c>
      <c r="L15" s="11" t="s">
        <v>203</v>
      </c>
      <c r="M15" s="24" t="s">
        <v>4</v>
      </c>
      <c r="N15" s="11" t="s">
        <v>204</v>
      </c>
      <c r="O15" s="11" t="s">
        <v>87</v>
      </c>
      <c r="P15" s="17" t="s">
        <v>72</v>
      </c>
      <c r="Q15" s="11" t="s">
        <v>205</v>
      </c>
      <c r="R15" s="11" t="s">
        <v>70</v>
      </c>
      <c r="S15" s="11"/>
      <c r="T15" s="31" t="s">
        <v>153</v>
      </c>
      <c r="U15" s="11" t="s">
        <v>152</v>
      </c>
      <c r="V15" s="11" t="s">
        <v>120</v>
      </c>
      <c r="W15" s="11"/>
      <c r="X15" s="30" t="s">
        <v>172</v>
      </c>
      <c r="Y15" s="30" t="s">
        <v>172</v>
      </c>
      <c r="Z15" s="30" t="s">
        <v>172</v>
      </c>
      <c r="AA15" s="30" t="s">
        <v>172</v>
      </c>
      <c r="AB15" s="30" t="s">
        <v>172</v>
      </c>
      <c r="AC15" s="30" t="s">
        <v>172</v>
      </c>
      <c r="AD15" s="26" t="s">
        <v>172</v>
      </c>
      <c r="AE15" s="26" t="str">
        <f>AD15</f>
        <v>х</v>
      </c>
      <c r="AF15" s="26" t="s">
        <v>57</v>
      </c>
      <c r="AG15" s="26" t="s">
        <v>57</v>
      </c>
      <c r="AH15" s="26" t="s">
        <v>57</v>
      </c>
      <c r="AI15" s="26" t="s">
        <v>172</v>
      </c>
      <c r="AJ15" s="26" t="s">
        <v>172</v>
      </c>
      <c r="AK15" s="26" t="s">
        <v>172</v>
      </c>
      <c r="AL15" s="26" t="s">
        <v>172</v>
      </c>
      <c r="AM15" s="26" t="s">
        <v>172</v>
      </c>
      <c r="AN15" s="26" t="s">
        <v>172</v>
      </c>
      <c r="AO15" s="26"/>
      <c r="AP15" s="30">
        <v>0</v>
      </c>
      <c r="AQ15" s="30">
        <v>0</v>
      </c>
      <c r="AR15" s="30">
        <v>0</v>
      </c>
      <c r="AS15" s="30">
        <v>0</v>
      </c>
      <c r="AT15" s="30">
        <v>0</v>
      </c>
      <c r="AU15" s="30">
        <v>0</v>
      </c>
      <c r="AV15" s="26">
        <v>0</v>
      </c>
      <c r="AW15" s="26">
        <v>0</v>
      </c>
      <c r="AX15" s="26" t="s">
        <v>57</v>
      </c>
      <c r="AY15" s="26" t="s">
        <v>57</v>
      </c>
      <c r="AZ15" s="26" t="s">
        <v>57</v>
      </c>
      <c r="BA15" s="9">
        <v>0</v>
      </c>
      <c r="BB15" s="26" t="s">
        <v>26</v>
      </c>
      <c r="BC15" s="26" t="s">
        <v>206</v>
      </c>
      <c r="BD15" s="26">
        <f>AQ15</f>
        <v>0</v>
      </c>
      <c r="BE15" s="26" t="str">
        <f t="shared" ref="BE15:BE24" si="9">Y15</f>
        <v>х</v>
      </c>
      <c r="BF15" s="26">
        <v>0</v>
      </c>
      <c r="BG15" s="26">
        <f t="shared" ref="BG15:BG25" si="10">AR15</f>
        <v>0</v>
      </c>
      <c r="BH15" s="26" t="str">
        <f t="shared" ref="BH15:BH24" si="11">Z15</f>
        <v>х</v>
      </c>
      <c r="BI15" s="26">
        <v>0</v>
      </c>
      <c r="BJ15" s="26">
        <v>0</v>
      </c>
      <c r="BK15" s="26">
        <v>0</v>
      </c>
      <c r="BL15" s="26" t="str">
        <f t="shared" ref="BL15:BL24" si="12">AA15</f>
        <v>х</v>
      </c>
      <c r="BM15" s="26">
        <v>0</v>
      </c>
      <c r="BN15" s="26">
        <v>0</v>
      </c>
      <c r="BO15" s="26">
        <v>0</v>
      </c>
      <c r="BP15" s="26">
        <f t="shared" ref="BP15:BP25" si="13">AT15</f>
        <v>0</v>
      </c>
      <c r="BQ15" s="26" t="str">
        <f t="shared" ref="BQ15:BQ24" si="14">AB15</f>
        <v>х</v>
      </c>
      <c r="BR15" s="26">
        <v>0</v>
      </c>
      <c r="BS15" s="26">
        <v>0</v>
      </c>
      <c r="BT15" s="26">
        <v>0</v>
      </c>
      <c r="BU15" s="26">
        <v>0</v>
      </c>
      <c r="BV15" s="26">
        <f t="shared" ref="BV15:BV25" si="15">AU15</f>
        <v>0</v>
      </c>
      <c r="BW15" s="26" t="str">
        <f t="shared" ref="BW15:BW24" si="16">AC15</f>
        <v>х</v>
      </c>
      <c r="BX15" s="26">
        <v>0</v>
      </c>
      <c r="BY15" s="26">
        <v>0</v>
      </c>
      <c r="BZ15" s="26">
        <v>0</v>
      </c>
      <c r="CA15" s="26">
        <v>0</v>
      </c>
      <c r="CB15" s="26">
        <v>0</v>
      </c>
      <c r="CE15" s="37"/>
    </row>
    <row r="16" spans="1:83" s="5" customFormat="1" ht="90" customHeight="1" x14ac:dyDescent="0.2">
      <c r="A16" s="11">
        <v>10</v>
      </c>
      <c r="B16" s="52" t="s">
        <v>209</v>
      </c>
      <c r="C16" s="11" t="s">
        <v>95</v>
      </c>
      <c r="D16" s="11" t="s">
        <v>77</v>
      </c>
      <c r="E16" s="11" t="s">
        <v>208</v>
      </c>
      <c r="F16" s="13" t="s">
        <v>65</v>
      </c>
      <c r="G16" s="47" t="s">
        <v>207</v>
      </c>
      <c r="H16" s="13">
        <v>43831</v>
      </c>
      <c r="I16" s="13">
        <v>43831</v>
      </c>
      <c r="J16" s="11" t="s">
        <v>22</v>
      </c>
      <c r="K16" s="17" t="s">
        <v>21</v>
      </c>
      <c r="L16" s="11" t="s">
        <v>210</v>
      </c>
      <c r="M16" s="24" t="s">
        <v>61</v>
      </c>
      <c r="N16" s="11" t="s">
        <v>119</v>
      </c>
      <c r="O16" s="11" t="s">
        <v>87</v>
      </c>
      <c r="P16" s="11" t="s">
        <v>210</v>
      </c>
      <c r="Q16" s="11" t="s">
        <v>211</v>
      </c>
      <c r="R16" s="11" t="s">
        <v>62</v>
      </c>
      <c r="S16" s="11"/>
      <c r="T16" s="31" t="s">
        <v>153</v>
      </c>
      <c r="U16" s="11" t="s">
        <v>152</v>
      </c>
      <c r="V16" s="11" t="s">
        <v>218</v>
      </c>
      <c r="W16" s="11"/>
      <c r="X16" s="9">
        <v>0</v>
      </c>
      <c r="Y16" s="9">
        <v>0</v>
      </c>
      <c r="Z16" s="9">
        <v>0</v>
      </c>
      <c r="AA16" s="9">
        <v>0</v>
      </c>
      <c r="AB16" s="9">
        <v>0</v>
      </c>
      <c r="AC16" s="9">
        <v>0</v>
      </c>
      <c r="AD16" s="9">
        <v>0</v>
      </c>
      <c r="AE16" s="9">
        <v>0</v>
      </c>
      <c r="AF16" s="9">
        <v>0</v>
      </c>
      <c r="AG16" s="9">
        <v>0</v>
      </c>
      <c r="AH16" s="9">
        <v>0</v>
      </c>
      <c r="AI16" s="9">
        <v>0</v>
      </c>
      <c r="AJ16" s="9">
        <v>0</v>
      </c>
      <c r="AK16" s="9">
        <v>0</v>
      </c>
      <c r="AL16" s="9">
        <v>0</v>
      </c>
      <c r="AM16" s="9">
        <v>0</v>
      </c>
      <c r="AN16" s="9">
        <v>0</v>
      </c>
      <c r="AO16" s="9">
        <v>0</v>
      </c>
      <c r="AP16" s="9">
        <v>0</v>
      </c>
      <c r="AQ16" s="9">
        <v>0</v>
      </c>
      <c r="AR16" s="9">
        <v>0</v>
      </c>
      <c r="AS16" s="9">
        <v>0</v>
      </c>
      <c r="AT16" s="9">
        <v>0</v>
      </c>
      <c r="AU16" s="9">
        <v>0</v>
      </c>
      <c r="AV16" s="9">
        <v>0</v>
      </c>
      <c r="AW16" s="9">
        <v>0</v>
      </c>
      <c r="AX16" s="9">
        <v>0</v>
      </c>
      <c r="AY16" s="9">
        <v>0</v>
      </c>
      <c r="AZ16" s="9">
        <v>0</v>
      </c>
      <c r="BA16" s="9">
        <v>0</v>
      </c>
      <c r="BB16" s="26" t="s">
        <v>26</v>
      </c>
      <c r="BC16" s="26" t="s">
        <v>216</v>
      </c>
      <c r="BD16" s="26">
        <v>0</v>
      </c>
      <c r="BE16" s="26">
        <v>0</v>
      </c>
      <c r="BF16" s="26">
        <v>0</v>
      </c>
      <c r="BG16" s="26">
        <v>0</v>
      </c>
      <c r="BH16" s="26">
        <v>0</v>
      </c>
      <c r="BI16" s="26">
        <v>0</v>
      </c>
      <c r="BJ16" s="26">
        <v>0</v>
      </c>
      <c r="BK16" s="26">
        <v>0</v>
      </c>
      <c r="BL16" s="26">
        <v>0</v>
      </c>
      <c r="BM16" s="26">
        <v>0</v>
      </c>
      <c r="BN16" s="26">
        <v>0</v>
      </c>
      <c r="BO16" s="26">
        <v>0</v>
      </c>
      <c r="BP16" s="26">
        <v>0</v>
      </c>
      <c r="BQ16" s="26">
        <v>0</v>
      </c>
      <c r="BR16" s="26">
        <v>0</v>
      </c>
      <c r="BS16" s="26">
        <v>0</v>
      </c>
      <c r="BT16" s="26">
        <v>0</v>
      </c>
      <c r="BU16" s="26">
        <v>0</v>
      </c>
      <c r="BV16" s="26">
        <v>0</v>
      </c>
      <c r="BW16" s="26">
        <v>0</v>
      </c>
      <c r="BX16" s="26">
        <v>0</v>
      </c>
      <c r="BY16" s="26">
        <v>0</v>
      </c>
      <c r="BZ16" s="26">
        <v>0</v>
      </c>
      <c r="CA16" s="26">
        <v>0</v>
      </c>
      <c r="CB16" s="26">
        <v>0</v>
      </c>
      <c r="CE16" s="37"/>
    </row>
    <row r="17" spans="1:83" s="5" customFormat="1" ht="379.5" customHeight="1" x14ac:dyDescent="0.2">
      <c r="A17" s="11">
        <v>11</v>
      </c>
      <c r="B17" s="52" t="s">
        <v>212</v>
      </c>
      <c r="C17" s="11" t="s">
        <v>95</v>
      </c>
      <c r="D17" s="11" t="s">
        <v>77</v>
      </c>
      <c r="E17" s="11" t="s">
        <v>213</v>
      </c>
      <c r="F17" s="13" t="s">
        <v>65</v>
      </c>
      <c r="G17" s="47" t="s">
        <v>214</v>
      </c>
      <c r="H17" s="13">
        <v>43831</v>
      </c>
      <c r="I17" s="13">
        <v>43831</v>
      </c>
      <c r="J17" s="11" t="s">
        <v>22</v>
      </c>
      <c r="K17" s="17" t="s">
        <v>21</v>
      </c>
      <c r="L17" s="11" t="s">
        <v>210</v>
      </c>
      <c r="M17" s="24" t="s">
        <v>61</v>
      </c>
      <c r="N17" s="11" t="s">
        <v>119</v>
      </c>
      <c r="O17" s="11" t="s">
        <v>87</v>
      </c>
      <c r="P17" s="11" t="s">
        <v>210</v>
      </c>
      <c r="Q17" s="11" t="s">
        <v>211</v>
      </c>
      <c r="R17" s="11" t="s">
        <v>62</v>
      </c>
      <c r="S17" s="11"/>
      <c r="T17" s="31" t="s">
        <v>153</v>
      </c>
      <c r="U17" s="11" t="s">
        <v>152</v>
      </c>
      <c r="V17" s="11" t="s">
        <v>218</v>
      </c>
      <c r="W17" s="11"/>
      <c r="X17" s="9">
        <v>0</v>
      </c>
      <c r="Y17" s="9">
        <v>0</v>
      </c>
      <c r="Z17" s="9">
        <v>0</v>
      </c>
      <c r="AA17" s="9">
        <v>0</v>
      </c>
      <c r="AB17" s="9">
        <v>0</v>
      </c>
      <c r="AC17" s="9">
        <v>0</v>
      </c>
      <c r="AD17" s="9">
        <v>0</v>
      </c>
      <c r="AE17" s="9">
        <v>0</v>
      </c>
      <c r="AF17" s="9">
        <v>0</v>
      </c>
      <c r="AG17" s="9">
        <v>0</v>
      </c>
      <c r="AH17" s="9">
        <v>0</v>
      </c>
      <c r="AI17" s="9">
        <v>0</v>
      </c>
      <c r="AJ17" s="9">
        <v>0</v>
      </c>
      <c r="AK17" s="9">
        <v>0</v>
      </c>
      <c r="AL17" s="9">
        <v>0</v>
      </c>
      <c r="AM17" s="9">
        <v>0</v>
      </c>
      <c r="AN17" s="9">
        <v>0</v>
      </c>
      <c r="AO17" s="9">
        <v>0</v>
      </c>
      <c r="AP17" s="9">
        <v>0</v>
      </c>
      <c r="AQ17" s="9">
        <v>0</v>
      </c>
      <c r="AR17" s="9">
        <v>0</v>
      </c>
      <c r="AS17" s="9">
        <v>0</v>
      </c>
      <c r="AT17" s="9">
        <v>0</v>
      </c>
      <c r="AU17" s="9">
        <v>0</v>
      </c>
      <c r="AV17" s="9">
        <v>0</v>
      </c>
      <c r="AW17" s="9">
        <v>0</v>
      </c>
      <c r="AX17" s="9">
        <v>0</v>
      </c>
      <c r="AY17" s="9">
        <v>0</v>
      </c>
      <c r="AZ17" s="9">
        <v>0</v>
      </c>
      <c r="BA17" s="9">
        <v>0</v>
      </c>
      <c r="BB17" s="9" t="s">
        <v>26</v>
      </c>
      <c r="BC17" s="26" t="s">
        <v>216</v>
      </c>
      <c r="BD17" s="9">
        <v>0</v>
      </c>
      <c r="BE17" s="9">
        <v>0</v>
      </c>
      <c r="BF17" s="9">
        <v>0</v>
      </c>
      <c r="BG17" s="9">
        <v>0</v>
      </c>
      <c r="BH17" s="9">
        <v>0</v>
      </c>
      <c r="BI17" s="9">
        <v>0</v>
      </c>
      <c r="BJ17" s="9">
        <v>0</v>
      </c>
      <c r="BK17" s="9">
        <v>0</v>
      </c>
      <c r="BL17" s="9">
        <v>0</v>
      </c>
      <c r="BM17" s="9">
        <v>0</v>
      </c>
      <c r="BN17" s="9">
        <v>0</v>
      </c>
      <c r="BO17" s="9">
        <v>0</v>
      </c>
      <c r="BP17" s="9">
        <v>0</v>
      </c>
      <c r="BQ17" s="9">
        <v>0</v>
      </c>
      <c r="BR17" s="9">
        <v>0</v>
      </c>
      <c r="BS17" s="9">
        <v>0</v>
      </c>
      <c r="BT17" s="9">
        <v>0</v>
      </c>
      <c r="BU17" s="9">
        <v>0</v>
      </c>
      <c r="BV17" s="9">
        <v>0</v>
      </c>
      <c r="BW17" s="9">
        <v>0</v>
      </c>
      <c r="BX17" s="9">
        <v>0</v>
      </c>
      <c r="BY17" s="9">
        <v>0</v>
      </c>
      <c r="BZ17" s="9">
        <v>0</v>
      </c>
      <c r="CA17" s="9">
        <v>0</v>
      </c>
      <c r="CB17" s="26">
        <v>0</v>
      </c>
      <c r="CE17" s="37"/>
    </row>
    <row r="18" spans="1:83" s="5" customFormat="1" ht="122.25" customHeight="1" x14ac:dyDescent="0.2">
      <c r="A18" s="11">
        <v>12</v>
      </c>
      <c r="B18" s="52" t="s">
        <v>163</v>
      </c>
      <c r="C18" s="11" t="s">
        <v>95</v>
      </c>
      <c r="D18" s="11" t="s">
        <v>77</v>
      </c>
      <c r="E18" s="11" t="s">
        <v>130</v>
      </c>
      <c r="F18" s="13" t="s">
        <v>65</v>
      </c>
      <c r="G18" s="47" t="s">
        <v>129</v>
      </c>
      <c r="H18" s="13">
        <v>38718</v>
      </c>
      <c r="I18" s="13">
        <v>38718</v>
      </c>
      <c r="J18" s="11" t="s">
        <v>22</v>
      </c>
      <c r="K18" s="13" t="s">
        <v>21</v>
      </c>
      <c r="L18" s="11" t="s">
        <v>131</v>
      </c>
      <c r="M18" s="11" t="s">
        <v>63</v>
      </c>
      <c r="N18" s="11" t="s">
        <v>69</v>
      </c>
      <c r="O18" s="11" t="s">
        <v>87</v>
      </c>
      <c r="P18" s="11" t="s">
        <v>58</v>
      </c>
      <c r="Q18" s="11" t="s">
        <v>64</v>
      </c>
      <c r="R18" s="11" t="s">
        <v>71</v>
      </c>
      <c r="S18" s="11"/>
      <c r="T18" s="31" t="s">
        <v>153</v>
      </c>
      <c r="U18" s="11" t="s">
        <v>152</v>
      </c>
      <c r="V18" s="11" t="s">
        <v>132</v>
      </c>
      <c r="W18" s="11"/>
      <c r="X18" s="10">
        <v>6</v>
      </c>
      <c r="Y18" s="10">
        <v>6</v>
      </c>
      <c r="Z18" s="10">
        <v>6</v>
      </c>
      <c r="AA18" s="10">
        <v>6</v>
      </c>
      <c r="AB18" s="10">
        <v>6</v>
      </c>
      <c r="AC18" s="10">
        <v>6</v>
      </c>
      <c r="AD18" s="26">
        <v>6</v>
      </c>
      <c r="AE18" s="26">
        <v>6</v>
      </c>
      <c r="AF18" s="26">
        <v>6</v>
      </c>
      <c r="AG18" s="26">
        <v>6</v>
      </c>
      <c r="AH18" s="26">
        <v>6</v>
      </c>
      <c r="AI18" s="10">
        <v>2</v>
      </c>
      <c r="AJ18" s="10">
        <v>2</v>
      </c>
      <c r="AK18" s="10">
        <v>2</v>
      </c>
      <c r="AL18" s="10">
        <v>2</v>
      </c>
      <c r="AM18" s="10">
        <v>2</v>
      </c>
      <c r="AN18" s="10">
        <v>2</v>
      </c>
      <c r="AO18" s="26"/>
      <c r="AP18" s="10">
        <v>0</v>
      </c>
      <c r="AQ18" s="10">
        <v>0</v>
      </c>
      <c r="AR18" s="10">
        <v>0</v>
      </c>
      <c r="AS18" s="10">
        <v>0</v>
      </c>
      <c r="AT18" s="10">
        <v>0</v>
      </c>
      <c r="AU18" s="10">
        <v>0</v>
      </c>
      <c r="AV18" s="26">
        <v>0</v>
      </c>
      <c r="AW18" s="26" t="s">
        <v>57</v>
      </c>
      <c r="AX18" s="26" t="s">
        <v>57</v>
      </c>
      <c r="AY18" s="26" t="s">
        <v>57</v>
      </c>
      <c r="AZ18" s="26" t="s">
        <v>57</v>
      </c>
      <c r="BA18" s="9"/>
      <c r="BB18" s="26" t="s">
        <v>28</v>
      </c>
      <c r="BC18" s="26"/>
      <c r="BD18" s="26">
        <f>AQ18</f>
        <v>0</v>
      </c>
      <c r="BE18" s="26">
        <v>0</v>
      </c>
      <c r="BF18" s="26">
        <v>0</v>
      </c>
      <c r="BG18" s="26">
        <v>0</v>
      </c>
      <c r="BH18" s="26">
        <v>0</v>
      </c>
      <c r="BI18" s="26">
        <v>0</v>
      </c>
      <c r="BJ18" s="26">
        <v>0</v>
      </c>
      <c r="BK18" s="26">
        <f t="shared" ref="BK18:BK22" si="17">AS18</f>
        <v>0</v>
      </c>
      <c r="BL18" s="26">
        <v>0</v>
      </c>
      <c r="BM18" s="26">
        <v>0</v>
      </c>
      <c r="BN18" s="26">
        <f t="shared" ref="BN18:BN25" si="18">BI18</f>
        <v>0</v>
      </c>
      <c r="BO18" s="26">
        <f>BF18</f>
        <v>0</v>
      </c>
      <c r="BP18" s="26">
        <f t="shared" si="13"/>
        <v>0</v>
      </c>
      <c r="BQ18" s="26">
        <v>0</v>
      </c>
      <c r="BR18" s="26">
        <v>0</v>
      </c>
      <c r="BS18" s="26">
        <v>0</v>
      </c>
      <c r="BT18" s="26">
        <f t="shared" ref="BT18:BT25" si="19">BN18</f>
        <v>0</v>
      </c>
      <c r="BU18" s="26">
        <f>BJ18</f>
        <v>0</v>
      </c>
      <c r="BV18" s="26">
        <f t="shared" si="15"/>
        <v>0</v>
      </c>
      <c r="BW18" s="26">
        <v>0</v>
      </c>
      <c r="BX18" s="26">
        <v>0</v>
      </c>
      <c r="BY18" s="26">
        <v>0</v>
      </c>
      <c r="BZ18" s="26">
        <v>0</v>
      </c>
      <c r="CA18" s="26">
        <v>0</v>
      </c>
      <c r="CB18" s="26">
        <f t="shared" ref="CB18:CB25" si="20">BU18</f>
        <v>0</v>
      </c>
      <c r="CE18" s="37"/>
    </row>
    <row r="19" spans="1:83" s="5" customFormat="1" ht="102" x14ac:dyDescent="0.2">
      <c r="A19" s="11">
        <v>13</v>
      </c>
      <c r="B19" s="52" t="s">
        <v>164</v>
      </c>
      <c r="C19" s="11" t="s">
        <v>95</v>
      </c>
      <c r="D19" s="11" t="s">
        <v>77</v>
      </c>
      <c r="E19" s="11" t="s">
        <v>134</v>
      </c>
      <c r="F19" s="13" t="s">
        <v>65</v>
      </c>
      <c r="G19" s="47" t="s">
        <v>133</v>
      </c>
      <c r="H19" s="13">
        <v>38718</v>
      </c>
      <c r="I19" s="13">
        <v>38718</v>
      </c>
      <c r="J19" s="11" t="s">
        <v>22</v>
      </c>
      <c r="K19" s="13" t="s">
        <v>21</v>
      </c>
      <c r="L19" s="11" t="s">
        <v>131</v>
      </c>
      <c r="M19" s="11" t="s">
        <v>63</v>
      </c>
      <c r="N19" s="11" t="s">
        <v>69</v>
      </c>
      <c r="O19" s="11" t="s">
        <v>87</v>
      </c>
      <c r="P19" s="11" t="s">
        <v>74</v>
      </c>
      <c r="Q19" s="11" t="s">
        <v>64</v>
      </c>
      <c r="R19" s="11" t="s">
        <v>71</v>
      </c>
      <c r="S19" s="11"/>
      <c r="T19" s="31" t="s">
        <v>153</v>
      </c>
      <c r="U19" s="11" t="s">
        <v>152</v>
      </c>
      <c r="V19" s="11" t="s">
        <v>132</v>
      </c>
      <c r="W19" s="11"/>
      <c r="X19" s="30">
        <v>488</v>
      </c>
      <c r="Y19" s="30">
        <v>456</v>
      </c>
      <c r="Z19" s="30">
        <v>298</v>
      </c>
      <c r="AA19" s="30">
        <v>253</v>
      </c>
      <c r="AB19" s="30">
        <v>170</v>
      </c>
      <c r="AC19" s="30">
        <v>232</v>
      </c>
      <c r="AD19" s="26">
        <v>232</v>
      </c>
      <c r="AE19" s="26">
        <v>232</v>
      </c>
      <c r="AF19" s="26">
        <v>232</v>
      </c>
      <c r="AG19" s="26">
        <v>232</v>
      </c>
      <c r="AH19" s="26">
        <v>232</v>
      </c>
      <c r="AI19" s="30">
        <v>253</v>
      </c>
      <c r="AJ19" s="30">
        <v>255</v>
      </c>
      <c r="AK19" s="30">
        <v>169</v>
      </c>
      <c r="AL19" s="30">
        <v>165</v>
      </c>
      <c r="AM19" s="30">
        <v>171</v>
      </c>
      <c r="AN19" s="30">
        <v>181</v>
      </c>
      <c r="AO19" s="26"/>
      <c r="AP19" s="30">
        <v>0</v>
      </c>
      <c r="AQ19" s="30">
        <v>0</v>
      </c>
      <c r="AR19" s="30">
        <v>0</v>
      </c>
      <c r="AS19" s="30">
        <v>0</v>
      </c>
      <c r="AT19" s="30">
        <v>0</v>
      </c>
      <c r="AU19" s="30">
        <v>0</v>
      </c>
      <c r="AV19" s="26">
        <v>0</v>
      </c>
      <c r="AW19" s="26" t="s">
        <v>57</v>
      </c>
      <c r="AX19" s="26" t="s">
        <v>57</v>
      </c>
      <c r="AY19" s="26" t="s">
        <v>57</v>
      </c>
      <c r="AZ19" s="26" t="s">
        <v>57</v>
      </c>
      <c r="BA19" s="9">
        <v>0</v>
      </c>
      <c r="BB19" s="26" t="s">
        <v>28</v>
      </c>
      <c r="BC19" s="26"/>
      <c r="BD19" s="26">
        <f>AQ19</f>
        <v>0</v>
      </c>
      <c r="BE19" s="26">
        <v>0</v>
      </c>
      <c r="BF19" s="26">
        <v>0</v>
      </c>
      <c r="BG19" s="26">
        <f t="shared" si="10"/>
        <v>0</v>
      </c>
      <c r="BH19" s="26">
        <v>0</v>
      </c>
      <c r="BI19" s="26">
        <v>0</v>
      </c>
      <c r="BJ19" s="26">
        <f>BF19</f>
        <v>0</v>
      </c>
      <c r="BK19" s="26">
        <f t="shared" si="17"/>
        <v>0</v>
      </c>
      <c r="BL19" s="26">
        <v>0</v>
      </c>
      <c r="BM19" s="26">
        <v>0</v>
      </c>
      <c r="BN19" s="26">
        <f t="shared" si="18"/>
        <v>0</v>
      </c>
      <c r="BO19" s="26">
        <f t="shared" ref="BO19:BO25" si="21">BJ19</f>
        <v>0</v>
      </c>
      <c r="BP19" s="26">
        <f t="shared" si="13"/>
        <v>0</v>
      </c>
      <c r="BQ19" s="26">
        <v>0</v>
      </c>
      <c r="BR19" s="26">
        <v>0</v>
      </c>
      <c r="BS19" s="26">
        <f t="shared" ref="BS19:BS25" si="22">BM19</f>
        <v>0</v>
      </c>
      <c r="BT19" s="26">
        <f t="shared" si="19"/>
        <v>0</v>
      </c>
      <c r="BU19" s="26">
        <v>0</v>
      </c>
      <c r="BV19" s="26">
        <v>0</v>
      </c>
      <c r="BW19" s="26">
        <v>0</v>
      </c>
      <c r="BX19" s="26">
        <v>0</v>
      </c>
      <c r="BY19" s="26">
        <f t="shared" ref="BY19:CA21" si="23">BR19</f>
        <v>0</v>
      </c>
      <c r="BZ19" s="26">
        <f t="shared" si="23"/>
        <v>0</v>
      </c>
      <c r="CA19" s="26">
        <v>0</v>
      </c>
      <c r="CB19" s="26">
        <v>0</v>
      </c>
      <c r="CE19" s="37"/>
    </row>
    <row r="20" spans="1:83" s="5" customFormat="1" ht="143.25" customHeight="1" x14ac:dyDescent="0.2">
      <c r="A20" s="11">
        <v>14</v>
      </c>
      <c r="B20" s="52" t="s">
        <v>165</v>
      </c>
      <c r="C20" s="11" t="s">
        <v>95</v>
      </c>
      <c r="D20" s="11" t="s">
        <v>77</v>
      </c>
      <c r="E20" s="11" t="s">
        <v>136</v>
      </c>
      <c r="F20" s="13" t="s">
        <v>65</v>
      </c>
      <c r="G20" s="48" t="s">
        <v>135</v>
      </c>
      <c r="H20" s="13">
        <v>38718</v>
      </c>
      <c r="I20" s="13">
        <v>38718</v>
      </c>
      <c r="J20" s="11" t="s">
        <v>22</v>
      </c>
      <c r="K20" s="13" t="s">
        <v>21</v>
      </c>
      <c r="L20" s="11" t="s">
        <v>131</v>
      </c>
      <c r="M20" s="11" t="s">
        <v>63</v>
      </c>
      <c r="N20" s="11" t="s">
        <v>69</v>
      </c>
      <c r="O20" s="11" t="s">
        <v>87</v>
      </c>
      <c r="P20" s="11" t="s">
        <v>58</v>
      </c>
      <c r="Q20" s="11" t="s">
        <v>64</v>
      </c>
      <c r="R20" s="11" t="s">
        <v>71</v>
      </c>
      <c r="S20" s="11"/>
      <c r="T20" s="31" t="s">
        <v>153</v>
      </c>
      <c r="U20" s="11" t="s">
        <v>152</v>
      </c>
      <c r="V20" s="11" t="s">
        <v>132</v>
      </c>
      <c r="W20" s="11"/>
      <c r="X20" s="10">
        <v>16</v>
      </c>
      <c r="Y20" s="10">
        <v>13</v>
      </c>
      <c r="Z20" s="10">
        <v>21</v>
      </c>
      <c r="AA20" s="10">
        <v>22</v>
      </c>
      <c r="AB20" s="10">
        <v>9</v>
      </c>
      <c r="AC20" s="10">
        <v>17</v>
      </c>
      <c r="AD20" s="26">
        <v>17</v>
      </c>
      <c r="AE20" s="26">
        <v>17</v>
      </c>
      <c r="AF20" s="26">
        <v>17</v>
      </c>
      <c r="AG20" s="26">
        <v>17</v>
      </c>
      <c r="AH20" s="26">
        <v>17</v>
      </c>
      <c r="AI20" s="10">
        <v>7</v>
      </c>
      <c r="AJ20" s="10">
        <v>6</v>
      </c>
      <c r="AK20" s="10">
        <v>9</v>
      </c>
      <c r="AL20" s="10">
        <v>15</v>
      </c>
      <c r="AM20" s="10">
        <v>14</v>
      </c>
      <c r="AN20" s="10">
        <v>25</v>
      </c>
      <c r="AO20" s="26" t="s">
        <v>57</v>
      </c>
      <c r="AP20" s="10">
        <v>0</v>
      </c>
      <c r="AQ20" s="10">
        <v>0</v>
      </c>
      <c r="AR20" s="10">
        <v>0</v>
      </c>
      <c r="AS20" s="10">
        <v>0</v>
      </c>
      <c r="AT20" s="10">
        <v>0</v>
      </c>
      <c r="AU20" s="10">
        <v>0</v>
      </c>
      <c r="AV20" s="26" t="s">
        <v>57</v>
      </c>
      <c r="AW20" s="26" t="s">
        <v>57</v>
      </c>
      <c r="AX20" s="26" t="s">
        <v>57</v>
      </c>
      <c r="AY20" s="26" t="s">
        <v>57</v>
      </c>
      <c r="AZ20" s="26" t="s">
        <v>57</v>
      </c>
      <c r="BA20" s="9">
        <v>0</v>
      </c>
      <c r="BB20" s="26" t="s">
        <v>28</v>
      </c>
      <c r="BC20" s="26"/>
      <c r="BD20" s="26">
        <f>AQ20</f>
        <v>0</v>
      </c>
      <c r="BE20" s="26">
        <v>0</v>
      </c>
      <c r="BF20" s="26">
        <v>0</v>
      </c>
      <c r="BG20" s="26">
        <v>0</v>
      </c>
      <c r="BH20" s="26">
        <v>0</v>
      </c>
      <c r="BI20" s="26">
        <v>0</v>
      </c>
      <c r="BJ20" s="26">
        <f>BF20</f>
        <v>0</v>
      </c>
      <c r="BK20" s="26">
        <f t="shared" si="17"/>
        <v>0</v>
      </c>
      <c r="BL20" s="26">
        <v>0</v>
      </c>
      <c r="BM20" s="26">
        <v>0</v>
      </c>
      <c r="BN20" s="26">
        <f t="shared" si="18"/>
        <v>0</v>
      </c>
      <c r="BO20" s="26">
        <f t="shared" si="21"/>
        <v>0</v>
      </c>
      <c r="BP20" s="26">
        <f t="shared" si="13"/>
        <v>0</v>
      </c>
      <c r="BQ20" s="26">
        <v>0</v>
      </c>
      <c r="BR20" s="26">
        <v>0</v>
      </c>
      <c r="BS20" s="26">
        <f t="shared" si="22"/>
        <v>0</v>
      </c>
      <c r="BT20" s="26">
        <f t="shared" si="19"/>
        <v>0</v>
      </c>
      <c r="BU20" s="26">
        <f t="shared" ref="BU20:BU25" si="24">BO20</f>
        <v>0</v>
      </c>
      <c r="BV20" s="26">
        <f t="shared" si="15"/>
        <v>0</v>
      </c>
      <c r="BW20" s="26">
        <v>0</v>
      </c>
      <c r="BX20" s="26">
        <v>0</v>
      </c>
      <c r="BY20" s="26">
        <f t="shared" si="23"/>
        <v>0</v>
      </c>
      <c r="BZ20" s="26">
        <f t="shared" si="23"/>
        <v>0</v>
      </c>
      <c r="CA20" s="26">
        <f t="shared" si="23"/>
        <v>0</v>
      </c>
      <c r="CB20" s="26">
        <f t="shared" si="20"/>
        <v>0</v>
      </c>
    </row>
    <row r="21" spans="1:83" s="5" customFormat="1" ht="141" customHeight="1" x14ac:dyDescent="0.2">
      <c r="A21" s="11">
        <v>15</v>
      </c>
      <c r="B21" s="52" t="s">
        <v>166</v>
      </c>
      <c r="C21" s="11" t="s">
        <v>95</v>
      </c>
      <c r="D21" s="11" t="s">
        <v>77</v>
      </c>
      <c r="E21" s="24" t="s">
        <v>137</v>
      </c>
      <c r="F21" s="13" t="s">
        <v>65</v>
      </c>
      <c r="G21" s="47" t="s">
        <v>138</v>
      </c>
      <c r="H21" s="13">
        <v>38718</v>
      </c>
      <c r="I21" s="13">
        <v>38718</v>
      </c>
      <c r="J21" s="11" t="s">
        <v>22</v>
      </c>
      <c r="K21" s="13" t="s">
        <v>21</v>
      </c>
      <c r="L21" s="11" t="s">
        <v>131</v>
      </c>
      <c r="M21" s="11" t="s">
        <v>63</v>
      </c>
      <c r="N21" s="11" t="s">
        <v>69</v>
      </c>
      <c r="O21" s="11" t="s">
        <v>87</v>
      </c>
      <c r="P21" s="11" t="s">
        <v>58</v>
      </c>
      <c r="Q21" s="11" t="s">
        <v>64</v>
      </c>
      <c r="R21" s="11" t="s">
        <v>71</v>
      </c>
      <c r="S21" s="11"/>
      <c r="T21" s="31" t="s">
        <v>153</v>
      </c>
      <c r="U21" s="11" t="s">
        <v>152</v>
      </c>
      <c r="V21" s="11" t="s">
        <v>132</v>
      </c>
      <c r="W21" s="11"/>
      <c r="X21" s="10">
        <v>28</v>
      </c>
      <c r="Y21" s="10">
        <v>26</v>
      </c>
      <c r="Z21" s="10">
        <v>17</v>
      </c>
      <c r="AA21" s="10">
        <v>23</v>
      </c>
      <c r="AB21" s="10">
        <v>28</v>
      </c>
      <c r="AC21" s="10">
        <v>71</v>
      </c>
      <c r="AD21" s="26">
        <v>71</v>
      </c>
      <c r="AE21" s="26">
        <v>71</v>
      </c>
      <c r="AF21" s="26">
        <v>71</v>
      </c>
      <c r="AG21" s="26">
        <v>71</v>
      </c>
      <c r="AH21" s="26">
        <v>71</v>
      </c>
      <c r="AI21" s="10">
        <v>54</v>
      </c>
      <c r="AJ21" s="10">
        <v>55</v>
      </c>
      <c r="AK21" s="10">
        <v>35</v>
      </c>
      <c r="AL21" s="10">
        <v>39</v>
      </c>
      <c r="AM21" s="10">
        <v>50</v>
      </c>
      <c r="AN21" s="10">
        <v>128</v>
      </c>
      <c r="AO21" s="26" t="s">
        <v>57</v>
      </c>
      <c r="AP21" s="10">
        <v>0</v>
      </c>
      <c r="AQ21" s="10">
        <v>0</v>
      </c>
      <c r="AR21" s="10">
        <v>0</v>
      </c>
      <c r="AS21" s="10">
        <v>0</v>
      </c>
      <c r="AT21" s="10">
        <v>0</v>
      </c>
      <c r="AU21" s="10">
        <v>0</v>
      </c>
      <c r="AV21" s="26" t="s">
        <v>57</v>
      </c>
      <c r="AW21" s="26" t="s">
        <v>57</v>
      </c>
      <c r="AX21" s="26" t="s">
        <v>57</v>
      </c>
      <c r="AY21" s="26" t="s">
        <v>57</v>
      </c>
      <c r="AZ21" s="26" t="s">
        <v>57</v>
      </c>
      <c r="BA21" s="9">
        <v>0</v>
      </c>
      <c r="BB21" s="26" t="s">
        <v>28</v>
      </c>
      <c r="BC21" s="26"/>
      <c r="BD21" s="26">
        <f>AQ21</f>
        <v>0</v>
      </c>
      <c r="BE21" s="26">
        <v>0</v>
      </c>
      <c r="BF21" s="26">
        <v>0</v>
      </c>
      <c r="BG21" s="26">
        <v>0</v>
      </c>
      <c r="BH21" s="26">
        <v>0</v>
      </c>
      <c r="BI21" s="26">
        <v>0</v>
      </c>
      <c r="BJ21" s="26">
        <f>BF21</f>
        <v>0</v>
      </c>
      <c r="BK21" s="26">
        <f t="shared" si="17"/>
        <v>0</v>
      </c>
      <c r="BL21" s="26">
        <v>0</v>
      </c>
      <c r="BM21" s="26">
        <v>0</v>
      </c>
      <c r="BN21" s="26">
        <f t="shared" si="18"/>
        <v>0</v>
      </c>
      <c r="BO21" s="26">
        <f t="shared" si="21"/>
        <v>0</v>
      </c>
      <c r="BP21" s="26">
        <f t="shared" si="13"/>
        <v>0</v>
      </c>
      <c r="BQ21" s="26">
        <v>0</v>
      </c>
      <c r="BR21" s="26">
        <v>0</v>
      </c>
      <c r="BS21" s="26">
        <f t="shared" si="22"/>
        <v>0</v>
      </c>
      <c r="BT21" s="26">
        <f t="shared" si="19"/>
        <v>0</v>
      </c>
      <c r="BU21" s="26">
        <f t="shared" si="24"/>
        <v>0</v>
      </c>
      <c r="BV21" s="26">
        <f t="shared" si="15"/>
        <v>0</v>
      </c>
      <c r="BW21" s="26">
        <v>0</v>
      </c>
      <c r="BX21" s="26">
        <v>0</v>
      </c>
      <c r="BY21" s="26">
        <f t="shared" si="23"/>
        <v>0</v>
      </c>
      <c r="BZ21" s="26">
        <f t="shared" si="23"/>
        <v>0</v>
      </c>
      <c r="CA21" s="26">
        <f t="shared" si="23"/>
        <v>0</v>
      </c>
      <c r="CB21" s="26">
        <f t="shared" si="20"/>
        <v>0</v>
      </c>
      <c r="CC21" s="26"/>
      <c r="CD21" s="41"/>
    </row>
    <row r="22" spans="1:83" s="5" customFormat="1" ht="166.5" customHeight="1" x14ac:dyDescent="0.2">
      <c r="A22" s="11">
        <v>16</v>
      </c>
      <c r="B22" s="52" t="s">
        <v>167</v>
      </c>
      <c r="C22" s="11" t="s">
        <v>95</v>
      </c>
      <c r="D22" s="11" t="s">
        <v>77</v>
      </c>
      <c r="E22" s="11" t="s">
        <v>140</v>
      </c>
      <c r="F22" s="13" t="s">
        <v>65</v>
      </c>
      <c r="G22" s="49" t="s">
        <v>139</v>
      </c>
      <c r="H22" s="13">
        <v>38718</v>
      </c>
      <c r="I22" s="13">
        <v>38718</v>
      </c>
      <c r="J22" s="11" t="s">
        <v>22</v>
      </c>
      <c r="K22" s="13" t="s">
        <v>21</v>
      </c>
      <c r="L22" s="11" t="s">
        <v>131</v>
      </c>
      <c r="M22" s="11" t="s">
        <v>63</v>
      </c>
      <c r="N22" s="11" t="s">
        <v>69</v>
      </c>
      <c r="O22" s="11" t="s">
        <v>87</v>
      </c>
      <c r="P22" s="11" t="s">
        <v>58</v>
      </c>
      <c r="Q22" s="11" t="s">
        <v>64</v>
      </c>
      <c r="R22" s="11" t="s">
        <v>71</v>
      </c>
      <c r="S22" s="11"/>
      <c r="T22" s="31" t="s">
        <v>153</v>
      </c>
      <c r="U22" s="11" t="s">
        <v>152</v>
      </c>
      <c r="V22" s="11" t="s">
        <v>132</v>
      </c>
      <c r="W22" s="11"/>
      <c r="X22" s="30">
        <v>3</v>
      </c>
      <c r="Y22" s="30">
        <v>3</v>
      </c>
      <c r="Z22" s="30">
        <v>2</v>
      </c>
      <c r="AA22" s="30">
        <v>3</v>
      </c>
      <c r="AB22" s="30">
        <v>3</v>
      </c>
      <c r="AC22" s="30">
        <v>5</v>
      </c>
      <c r="AD22" s="26">
        <f>AC22*102.26%</f>
        <v>5.1129999999999995</v>
      </c>
      <c r="AE22" s="26">
        <f>AD22*100.01%</f>
        <v>5.1135112999999999</v>
      </c>
      <c r="AF22" s="26">
        <f>AE22*100.02%</f>
        <v>5.1145340022600001</v>
      </c>
      <c r="AG22" s="26">
        <f>AF22*101.27%</f>
        <v>5.1794885840887019</v>
      </c>
      <c r="AH22" s="26">
        <v>5</v>
      </c>
      <c r="AI22" s="30">
        <v>7</v>
      </c>
      <c r="AJ22" s="30">
        <v>6</v>
      </c>
      <c r="AK22" s="30">
        <v>5</v>
      </c>
      <c r="AL22" s="30">
        <v>7</v>
      </c>
      <c r="AM22" s="30">
        <v>6</v>
      </c>
      <c r="AN22" s="30">
        <v>9</v>
      </c>
      <c r="AO22" s="26"/>
      <c r="AP22" s="30" t="s">
        <v>57</v>
      </c>
      <c r="AQ22" s="30">
        <v>0</v>
      </c>
      <c r="AR22" s="30">
        <v>0</v>
      </c>
      <c r="AS22" s="30">
        <v>0</v>
      </c>
      <c r="AT22" s="30">
        <v>0</v>
      </c>
      <c r="AU22" s="30">
        <v>0</v>
      </c>
      <c r="AV22" s="26">
        <f t="shared" si="8"/>
        <v>0</v>
      </c>
      <c r="AW22" s="26">
        <f>AV22*100.01%</f>
        <v>0</v>
      </c>
      <c r="AX22" s="26">
        <f>AW22*100.02%</f>
        <v>0</v>
      </c>
      <c r="AY22" s="26">
        <f>AX22*101.27%</f>
        <v>0</v>
      </c>
      <c r="AZ22" s="26">
        <v>0</v>
      </c>
      <c r="BA22" s="9">
        <f>((BV22-CA22)*(1+10.6%))/(1+7.5%)</f>
        <v>0</v>
      </c>
      <c r="BB22" s="26" t="s">
        <v>28</v>
      </c>
      <c r="BC22" s="26"/>
      <c r="BD22" s="26">
        <v>0</v>
      </c>
      <c r="BE22" s="26">
        <v>0</v>
      </c>
      <c r="BF22" s="26">
        <v>0</v>
      </c>
      <c r="BG22" s="26">
        <f t="shared" si="10"/>
        <v>0</v>
      </c>
      <c r="BH22" s="26">
        <v>0</v>
      </c>
      <c r="BI22" s="26">
        <v>0</v>
      </c>
      <c r="BJ22" s="26">
        <f>BF22</f>
        <v>0</v>
      </c>
      <c r="BK22" s="26">
        <f t="shared" si="17"/>
        <v>0</v>
      </c>
      <c r="BL22" s="26">
        <v>0</v>
      </c>
      <c r="BM22" s="26">
        <v>0</v>
      </c>
      <c r="BN22" s="26">
        <f t="shared" si="18"/>
        <v>0</v>
      </c>
      <c r="BO22" s="26">
        <f t="shared" si="21"/>
        <v>0</v>
      </c>
      <c r="BP22" s="26">
        <f t="shared" si="13"/>
        <v>0</v>
      </c>
      <c r="BQ22" s="26">
        <v>0</v>
      </c>
      <c r="BR22" s="26">
        <v>0</v>
      </c>
      <c r="BS22" s="26">
        <f t="shared" si="22"/>
        <v>0</v>
      </c>
      <c r="BT22" s="26">
        <f t="shared" si="19"/>
        <v>0</v>
      </c>
      <c r="BU22" s="26">
        <f t="shared" si="24"/>
        <v>0</v>
      </c>
      <c r="BV22" s="26">
        <f t="shared" si="15"/>
        <v>0</v>
      </c>
      <c r="BW22" s="26">
        <v>0</v>
      </c>
      <c r="BX22" s="26">
        <v>0</v>
      </c>
      <c r="BY22" s="26">
        <f t="shared" ref="BY22:BZ25" si="25">BR22</f>
        <v>0</v>
      </c>
      <c r="BZ22" s="26">
        <f t="shared" si="25"/>
        <v>0</v>
      </c>
      <c r="CA22" s="26">
        <f>BT22</f>
        <v>0</v>
      </c>
      <c r="CB22" s="26">
        <f t="shared" si="20"/>
        <v>0</v>
      </c>
    </row>
    <row r="23" spans="1:83" s="5" customFormat="1" ht="114.75" customHeight="1" x14ac:dyDescent="0.2">
      <c r="A23" s="11">
        <v>17</v>
      </c>
      <c r="B23" s="52" t="s">
        <v>168</v>
      </c>
      <c r="C23" s="11" t="s">
        <v>95</v>
      </c>
      <c r="D23" s="11" t="s">
        <v>77</v>
      </c>
      <c r="E23" s="11" t="s">
        <v>141</v>
      </c>
      <c r="F23" s="13" t="s">
        <v>65</v>
      </c>
      <c r="G23" s="50" t="s">
        <v>142</v>
      </c>
      <c r="H23" s="13">
        <v>38718</v>
      </c>
      <c r="I23" s="13">
        <v>38718</v>
      </c>
      <c r="J23" s="11" t="s">
        <v>22</v>
      </c>
      <c r="K23" s="13" t="s">
        <v>21</v>
      </c>
      <c r="L23" s="11" t="s">
        <v>131</v>
      </c>
      <c r="M23" s="11" t="s">
        <v>63</v>
      </c>
      <c r="N23" s="11" t="s">
        <v>69</v>
      </c>
      <c r="O23" s="11" t="s">
        <v>87</v>
      </c>
      <c r="P23" s="11" t="s">
        <v>58</v>
      </c>
      <c r="Q23" s="11" t="s">
        <v>64</v>
      </c>
      <c r="R23" s="11" t="s">
        <v>71</v>
      </c>
      <c r="S23" s="11"/>
      <c r="T23" s="31" t="s">
        <v>153</v>
      </c>
      <c r="U23" s="11" t="s">
        <v>152</v>
      </c>
      <c r="V23" s="11" t="s">
        <v>132</v>
      </c>
      <c r="W23" s="11"/>
      <c r="X23" s="30">
        <v>0</v>
      </c>
      <c r="Y23" s="30">
        <v>0</v>
      </c>
      <c r="Z23" s="30">
        <v>0</v>
      </c>
      <c r="AA23" s="30">
        <v>0</v>
      </c>
      <c r="AB23" s="30">
        <v>0</v>
      </c>
      <c r="AC23" s="30">
        <v>0</v>
      </c>
      <c r="AD23" s="26">
        <v>0</v>
      </c>
      <c r="AE23" s="26">
        <v>0</v>
      </c>
      <c r="AF23" s="30">
        <f>AD23</f>
        <v>0</v>
      </c>
      <c r="AG23" s="26">
        <f t="shared" ref="AG23:AH25" si="26">AF23</f>
        <v>0</v>
      </c>
      <c r="AH23" s="26">
        <f t="shared" si="26"/>
        <v>0</v>
      </c>
      <c r="AI23" s="30">
        <v>2</v>
      </c>
      <c r="AJ23" s="30">
        <v>2</v>
      </c>
      <c r="AK23" s="30">
        <v>1</v>
      </c>
      <c r="AL23" s="30">
        <v>1</v>
      </c>
      <c r="AM23" s="30">
        <v>1</v>
      </c>
      <c r="AN23" s="30">
        <v>1</v>
      </c>
      <c r="AO23" s="42"/>
      <c r="AP23" s="30">
        <v>0</v>
      </c>
      <c r="AQ23" s="30">
        <v>0</v>
      </c>
      <c r="AR23" s="30">
        <v>0</v>
      </c>
      <c r="AS23" s="30">
        <v>0</v>
      </c>
      <c r="AT23" s="30">
        <v>0</v>
      </c>
      <c r="AU23" s="30">
        <v>0</v>
      </c>
      <c r="AV23" s="26">
        <v>0</v>
      </c>
      <c r="AW23" s="26">
        <v>0</v>
      </c>
      <c r="AX23" s="26">
        <f>AV23</f>
        <v>0</v>
      </c>
      <c r="AY23" s="26">
        <f>AV23</f>
        <v>0</v>
      </c>
      <c r="AZ23" s="26">
        <f>AV23</f>
        <v>0</v>
      </c>
      <c r="BA23" s="9">
        <v>0</v>
      </c>
      <c r="BB23" s="26" t="s">
        <v>28</v>
      </c>
      <c r="BC23" s="26"/>
      <c r="BD23" s="26">
        <f>AQ23</f>
        <v>0</v>
      </c>
      <c r="BE23" s="26">
        <f t="shared" si="9"/>
        <v>0</v>
      </c>
      <c r="BF23" s="26">
        <v>0</v>
      </c>
      <c r="BG23" s="26">
        <f t="shared" si="10"/>
        <v>0</v>
      </c>
      <c r="BH23" s="26">
        <f t="shared" si="11"/>
        <v>0</v>
      </c>
      <c r="BI23" s="26">
        <v>0</v>
      </c>
      <c r="BJ23" s="26">
        <f t="shared" ref="BJ23:BJ25" si="27">BF23</f>
        <v>0</v>
      </c>
      <c r="BK23" s="26">
        <f t="shared" ref="BK23:BK25" si="28">AS23</f>
        <v>0</v>
      </c>
      <c r="BL23" s="26">
        <f t="shared" si="12"/>
        <v>0</v>
      </c>
      <c r="BM23" s="26">
        <v>0</v>
      </c>
      <c r="BN23" s="26">
        <f t="shared" si="18"/>
        <v>0</v>
      </c>
      <c r="BO23" s="26">
        <f t="shared" si="21"/>
        <v>0</v>
      </c>
      <c r="BP23" s="26">
        <f t="shared" si="13"/>
        <v>0</v>
      </c>
      <c r="BQ23" s="26">
        <f t="shared" si="14"/>
        <v>0</v>
      </c>
      <c r="BR23" s="26">
        <v>0</v>
      </c>
      <c r="BS23" s="26">
        <f t="shared" si="22"/>
        <v>0</v>
      </c>
      <c r="BT23" s="26">
        <f t="shared" si="19"/>
        <v>0</v>
      </c>
      <c r="BU23" s="26">
        <f t="shared" si="24"/>
        <v>0</v>
      </c>
      <c r="BV23" s="26">
        <f t="shared" si="15"/>
        <v>0</v>
      </c>
      <c r="BW23" s="26">
        <f t="shared" si="16"/>
        <v>0</v>
      </c>
      <c r="BX23" s="26">
        <v>0</v>
      </c>
      <c r="BY23" s="26">
        <f t="shared" si="25"/>
        <v>0</v>
      </c>
      <c r="BZ23" s="26">
        <f t="shared" si="25"/>
        <v>0</v>
      </c>
      <c r="CA23" s="26">
        <f>BT23</f>
        <v>0</v>
      </c>
      <c r="CB23" s="26">
        <f t="shared" si="20"/>
        <v>0</v>
      </c>
    </row>
    <row r="24" spans="1:83" s="5" customFormat="1" ht="145.5" customHeight="1" x14ac:dyDescent="0.2">
      <c r="A24" s="11">
        <v>18</v>
      </c>
      <c r="B24" s="52" t="s">
        <v>169</v>
      </c>
      <c r="C24" s="11" t="s">
        <v>95</v>
      </c>
      <c r="D24" s="11" t="s">
        <v>77</v>
      </c>
      <c r="E24" s="11" t="s">
        <v>144</v>
      </c>
      <c r="F24" s="13" t="s">
        <v>65</v>
      </c>
      <c r="G24" s="49" t="s">
        <v>143</v>
      </c>
      <c r="H24" s="13">
        <v>38718</v>
      </c>
      <c r="I24" s="13">
        <v>38718</v>
      </c>
      <c r="J24" s="11" t="s">
        <v>22</v>
      </c>
      <c r="K24" s="13" t="s">
        <v>21</v>
      </c>
      <c r="L24" s="11" t="s">
        <v>131</v>
      </c>
      <c r="M24" s="11" t="s">
        <v>63</v>
      </c>
      <c r="N24" s="11" t="s">
        <v>69</v>
      </c>
      <c r="O24" s="11" t="s">
        <v>87</v>
      </c>
      <c r="P24" s="11" t="s">
        <v>58</v>
      </c>
      <c r="Q24" s="11" t="s">
        <v>64</v>
      </c>
      <c r="R24" s="11" t="s">
        <v>71</v>
      </c>
      <c r="S24" s="11"/>
      <c r="T24" s="31" t="s">
        <v>153</v>
      </c>
      <c r="U24" s="11" t="s">
        <v>152</v>
      </c>
      <c r="V24" s="11" t="s">
        <v>132</v>
      </c>
      <c r="W24" s="11"/>
      <c r="X24" s="30" t="s">
        <v>57</v>
      </c>
      <c r="Y24" s="30" t="s">
        <v>57</v>
      </c>
      <c r="Z24" s="30">
        <v>0</v>
      </c>
      <c r="AA24" s="30">
        <v>0</v>
      </c>
      <c r="AB24" s="30">
        <v>0</v>
      </c>
      <c r="AC24" s="30">
        <v>0</v>
      </c>
      <c r="AD24" s="26">
        <v>0</v>
      </c>
      <c r="AE24" s="26">
        <f>AD24</f>
        <v>0</v>
      </c>
      <c r="AF24" s="26">
        <f>AE24</f>
        <v>0</v>
      </c>
      <c r="AG24" s="26">
        <f t="shared" si="26"/>
        <v>0</v>
      </c>
      <c r="AH24" s="26">
        <f t="shared" si="26"/>
        <v>0</v>
      </c>
      <c r="AI24" s="30">
        <v>0</v>
      </c>
      <c r="AJ24" s="30">
        <v>0</v>
      </c>
      <c r="AK24" s="30">
        <v>0</v>
      </c>
      <c r="AL24" s="30">
        <v>0</v>
      </c>
      <c r="AM24" s="30">
        <v>0</v>
      </c>
      <c r="AN24" s="30">
        <v>0</v>
      </c>
      <c r="AO24" s="26"/>
      <c r="AP24" s="30">
        <v>0</v>
      </c>
      <c r="AQ24" s="30">
        <v>0</v>
      </c>
      <c r="AR24" s="30">
        <v>0</v>
      </c>
      <c r="AS24" s="30">
        <v>0</v>
      </c>
      <c r="AT24" s="30">
        <v>0</v>
      </c>
      <c r="AU24" s="30">
        <v>0</v>
      </c>
      <c r="AV24" s="26">
        <v>0</v>
      </c>
      <c r="AW24" s="26">
        <f>AV24</f>
        <v>0</v>
      </c>
      <c r="AX24" s="26">
        <f>AV24</f>
        <v>0</v>
      </c>
      <c r="AY24" s="26">
        <f>AX24</f>
        <v>0</v>
      </c>
      <c r="AZ24" s="26">
        <f>AY24</f>
        <v>0</v>
      </c>
      <c r="BA24" s="9">
        <v>0</v>
      </c>
      <c r="BB24" s="26" t="s">
        <v>28</v>
      </c>
      <c r="BC24" s="26"/>
      <c r="BD24" s="26">
        <f>AQ24</f>
        <v>0</v>
      </c>
      <c r="BE24" s="26" t="str">
        <f t="shared" si="9"/>
        <v>Х</v>
      </c>
      <c r="BF24" s="26">
        <v>0</v>
      </c>
      <c r="BG24" s="26">
        <f t="shared" si="10"/>
        <v>0</v>
      </c>
      <c r="BH24" s="26">
        <f t="shared" si="11"/>
        <v>0</v>
      </c>
      <c r="BI24" s="26">
        <v>0</v>
      </c>
      <c r="BJ24" s="26">
        <f t="shared" si="27"/>
        <v>0</v>
      </c>
      <c r="BK24" s="26">
        <f t="shared" si="28"/>
        <v>0</v>
      </c>
      <c r="BL24" s="26">
        <f t="shared" si="12"/>
        <v>0</v>
      </c>
      <c r="BM24" s="26">
        <v>0</v>
      </c>
      <c r="BN24" s="26">
        <f t="shared" si="18"/>
        <v>0</v>
      </c>
      <c r="BO24" s="26">
        <f t="shared" si="21"/>
        <v>0</v>
      </c>
      <c r="BP24" s="26">
        <f t="shared" si="13"/>
        <v>0</v>
      </c>
      <c r="BQ24" s="26">
        <f t="shared" si="14"/>
        <v>0</v>
      </c>
      <c r="BR24" s="26">
        <v>0</v>
      </c>
      <c r="BS24" s="26">
        <f t="shared" si="22"/>
        <v>0</v>
      </c>
      <c r="BT24" s="26">
        <f t="shared" si="19"/>
        <v>0</v>
      </c>
      <c r="BU24" s="26">
        <f t="shared" si="24"/>
        <v>0</v>
      </c>
      <c r="BV24" s="26">
        <f t="shared" si="15"/>
        <v>0</v>
      </c>
      <c r="BW24" s="26">
        <f t="shared" si="16"/>
        <v>0</v>
      </c>
      <c r="BX24" s="26">
        <v>0</v>
      </c>
      <c r="BY24" s="26">
        <f t="shared" si="25"/>
        <v>0</v>
      </c>
      <c r="BZ24" s="26">
        <f t="shared" si="25"/>
        <v>0</v>
      </c>
      <c r="CA24" s="26">
        <f>BT24</f>
        <v>0</v>
      </c>
      <c r="CB24" s="26">
        <f t="shared" si="20"/>
        <v>0</v>
      </c>
    </row>
    <row r="25" spans="1:83" s="5" customFormat="1" ht="163.5" customHeight="1" x14ac:dyDescent="0.2">
      <c r="A25" s="11">
        <v>19</v>
      </c>
      <c r="B25" s="52" t="s">
        <v>170</v>
      </c>
      <c r="C25" s="11" t="s">
        <v>95</v>
      </c>
      <c r="D25" s="11" t="s">
        <v>77</v>
      </c>
      <c r="E25" s="11" t="s">
        <v>147</v>
      </c>
      <c r="F25" s="13" t="s">
        <v>65</v>
      </c>
      <c r="G25" s="47" t="s">
        <v>145</v>
      </c>
      <c r="H25" s="13">
        <v>38718</v>
      </c>
      <c r="I25" s="13">
        <v>38718</v>
      </c>
      <c r="J25" s="11" t="s">
        <v>22</v>
      </c>
      <c r="K25" s="13" t="s">
        <v>21</v>
      </c>
      <c r="L25" s="11" t="s">
        <v>131</v>
      </c>
      <c r="M25" s="11" t="s">
        <v>63</v>
      </c>
      <c r="N25" s="11" t="s">
        <v>69</v>
      </c>
      <c r="O25" s="11" t="s">
        <v>87</v>
      </c>
      <c r="P25" s="11" t="s">
        <v>58</v>
      </c>
      <c r="Q25" s="11" t="s">
        <v>64</v>
      </c>
      <c r="R25" s="11" t="s">
        <v>71</v>
      </c>
      <c r="S25" s="27"/>
      <c r="T25" s="31" t="s">
        <v>153</v>
      </c>
      <c r="U25" s="11" t="s">
        <v>152</v>
      </c>
      <c r="V25" s="11" t="s">
        <v>132</v>
      </c>
      <c r="W25" s="11"/>
      <c r="X25" s="30">
        <v>21</v>
      </c>
      <c r="Y25" s="30">
        <v>25</v>
      </c>
      <c r="Z25" s="30">
        <v>49</v>
      </c>
      <c r="AA25" s="30">
        <v>39</v>
      </c>
      <c r="AB25" s="30">
        <v>101</v>
      </c>
      <c r="AC25" s="30">
        <v>112</v>
      </c>
      <c r="AD25" s="26">
        <v>112</v>
      </c>
      <c r="AE25" s="26">
        <f>AD25</f>
        <v>112</v>
      </c>
      <c r="AF25" s="26">
        <f>AE25</f>
        <v>112</v>
      </c>
      <c r="AG25" s="26">
        <f t="shared" si="26"/>
        <v>112</v>
      </c>
      <c r="AH25" s="26">
        <f t="shared" si="26"/>
        <v>112</v>
      </c>
      <c r="AI25" s="30">
        <v>61</v>
      </c>
      <c r="AJ25" s="30">
        <v>59</v>
      </c>
      <c r="AK25" s="30">
        <v>68</v>
      </c>
      <c r="AL25" s="30">
        <v>87</v>
      </c>
      <c r="AM25" s="30">
        <v>113</v>
      </c>
      <c r="AN25" s="30">
        <v>153</v>
      </c>
      <c r="AO25" s="26"/>
      <c r="AP25" s="30" t="s">
        <v>57</v>
      </c>
      <c r="AQ25" s="30" t="s">
        <v>57</v>
      </c>
      <c r="AR25" s="30" t="s">
        <v>57</v>
      </c>
      <c r="AS25" s="30">
        <v>0</v>
      </c>
      <c r="AT25" s="30">
        <v>0</v>
      </c>
      <c r="AU25" s="30">
        <v>0</v>
      </c>
      <c r="AV25" s="26">
        <v>0</v>
      </c>
      <c r="AW25" s="26">
        <v>0</v>
      </c>
      <c r="AX25" s="26">
        <f>AW25</f>
        <v>0</v>
      </c>
      <c r="AY25" s="26">
        <f>AX25</f>
        <v>0</v>
      </c>
      <c r="AZ25" s="26">
        <f>AY25</f>
        <v>0</v>
      </c>
      <c r="BA25" s="9">
        <v>0</v>
      </c>
      <c r="BB25" s="26" t="s">
        <v>28</v>
      </c>
      <c r="BC25" s="26"/>
      <c r="BD25" s="26" t="str">
        <f>AQ25</f>
        <v>Х</v>
      </c>
      <c r="BE25" s="26">
        <v>0</v>
      </c>
      <c r="BF25" s="26">
        <v>0</v>
      </c>
      <c r="BG25" s="26" t="str">
        <f t="shared" si="10"/>
        <v>Х</v>
      </c>
      <c r="BH25" s="26">
        <v>0</v>
      </c>
      <c r="BI25" s="26">
        <v>0</v>
      </c>
      <c r="BJ25" s="26">
        <f t="shared" si="27"/>
        <v>0</v>
      </c>
      <c r="BK25" s="26">
        <f t="shared" si="28"/>
        <v>0</v>
      </c>
      <c r="BL25" s="26">
        <v>0</v>
      </c>
      <c r="BM25" s="26">
        <v>0</v>
      </c>
      <c r="BN25" s="26">
        <f t="shared" si="18"/>
        <v>0</v>
      </c>
      <c r="BO25" s="26">
        <f t="shared" si="21"/>
        <v>0</v>
      </c>
      <c r="BP25" s="26">
        <f t="shared" si="13"/>
        <v>0</v>
      </c>
      <c r="BQ25" s="26">
        <v>0</v>
      </c>
      <c r="BR25" s="26">
        <v>0</v>
      </c>
      <c r="BS25" s="26">
        <f t="shared" si="22"/>
        <v>0</v>
      </c>
      <c r="BT25" s="26">
        <f t="shared" si="19"/>
        <v>0</v>
      </c>
      <c r="BU25" s="26">
        <f t="shared" si="24"/>
        <v>0</v>
      </c>
      <c r="BV25" s="26">
        <f t="shared" si="15"/>
        <v>0</v>
      </c>
      <c r="BW25" s="26">
        <v>0</v>
      </c>
      <c r="BX25" s="26">
        <v>0</v>
      </c>
      <c r="BY25" s="26">
        <f t="shared" si="25"/>
        <v>0</v>
      </c>
      <c r="BZ25" s="26">
        <f t="shared" si="25"/>
        <v>0</v>
      </c>
      <c r="CA25" s="26">
        <f>BT25</f>
        <v>0</v>
      </c>
      <c r="CB25" s="26">
        <f t="shared" si="20"/>
        <v>0</v>
      </c>
    </row>
    <row r="26" spans="1:83" s="5" customFormat="1" ht="152.25" customHeight="1" x14ac:dyDescent="0.2">
      <c r="A26" s="11">
        <v>20</v>
      </c>
      <c r="B26" s="52" t="s">
        <v>170</v>
      </c>
      <c r="C26" s="11" t="s">
        <v>95</v>
      </c>
      <c r="D26" s="11" t="s">
        <v>77</v>
      </c>
      <c r="E26" s="11" t="s">
        <v>146</v>
      </c>
      <c r="F26" s="13" t="s">
        <v>149</v>
      </c>
      <c r="G26" s="51" t="s">
        <v>148</v>
      </c>
      <c r="H26" s="13">
        <v>43550</v>
      </c>
      <c r="I26" s="13">
        <v>43466</v>
      </c>
      <c r="J26" s="11" t="s">
        <v>22</v>
      </c>
      <c r="K26" s="13" t="s">
        <v>21</v>
      </c>
      <c r="L26" s="11" t="s">
        <v>131</v>
      </c>
      <c r="M26" s="11" t="s">
        <v>63</v>
      </c>
      <c r="N26" s="11" t="s">
        <v>69</v>
      </c>
      <c r="O26" s="11" t="s">
        <v>87</v>
      </c>
      <c r="P26" s="11" t="s">
        <v>58</v>
      </c>
      <c r="Q26" s="11" t="s">
        <v>64</v>
      </c>
      <c r="R26" s="11" t="s">
        <v>71</v>
      </c>
      <c r="S26" s="27"/>
      <c r="T26" s="27">
        <v>23</v>
      </c>
      <c r="U26" s="11" t="s">
        <v>152</v>
      </c>
      <c r="V26" s="11" t="s">
        <v>132</v>
      </c>
      <c r="W26" s="11"/>
      <c r="X26" s="30" t="s">
        <v>172</v>
      </c>
      <c r="Y26" s="30" t="s">
        <v>172</v>
      </c>
      <c r="Z26" s="30" t="s">
        <v>172</v>
      </c>
      <c r="AA26" s="30" t="s">
        <v>172</v>
      </c>
      <c r="AB26" s="30">
        <v>8</v>
      </c>
      <c r="AC26" s="30">
        <v>13</v>
      </c>
      <c r="AD26" s="26">
        <v>13</v>
      </c>
      <c r="AE26" s="26">
        <v>13</v>
      </c>
      <c r="AF26" s="26">
        <v>13</v>
      </c>
      <c r="AG26" s="26">
        <v>13</v>
      </c>
      <c r="AH26" s="26">
        <v>13</v>
      </c>
      <c r="AI26" s="30" t="s">
        <v>172</v>
      </c>
      <c r="AJ26" s="30" t="s">
        <v>172</v>
      </c>
      <c r="AK26" s="30" t="s">
        <v>172</v>
      </c>
      <c r="AL26" s="30" t="s">
        <v>172</v>
      </c>
      <c r="AM26" s="30">
        <v>31</v>
      </c>
      <c r="AN26" s="30">
        <v>63</v>
      </c>
      <c r="AO26" s="26" t="s">
        <v>57</v>
      </c>
      <c r="AP26" s="30"/>
      <c r="AQ26" s="30"/>
      <c r="AR26" s="30"/>
      <c r="AS26" s="30"/>
      <c r="AT26" s="30"/>
      <c r="AU26" s="30"/>
      <c r="AV26" s="26" t="s">
        <v>57</v>
      </c>
      <c r="AW26" s="26" t="s">
        <v>57</v>
      </c>
      <c r="AX26" s="26" t="s">
        <v>57</v>
      </c>
      <c r="AY26" s="26" t="s">
        <v>57</v>
      </c>
      <c r="AZ26" s="26" t="s">
        <v>57</v>
      </c>
      <c r="BA26" s="9"/>
      <c r="BB26" s="26" t="s">
        <v>28</v>
      </c>
      <c r="BC26" s="26"/>
      <c r="BD26" s="26">
        <f>AQ26</f>
        <v>0</v>
      </c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</row>
    <row r="27" spans="1:83" s="5" customFormat="1" ht="123" customHeight="1" x14ac:dyDescent="0.2">
      <c r="A27" s="11">
        <v>21</v>
      </c>
      <c r="B27" s="52" t="s">
        <v>195</v>
      </c>
      <c r="C27" s="11" t="s">
        <v>95</v>
      </c>
      <c r="D27" s="11" t="s">
        <v>188</v>
      </c>
      <c r="E27" s="14" t="s">
        <v>189</v>
      </c>
      <c r="F27" s="13" t="s">
        <v>190</v>
      </c>
      <c r="G27" s="49" t="s">
        <v>150</v>
      </c>
      <c r="H27" s="15">
        <v>43754</v>
      </c>
      <c r="I27" s="16">
        <v>43831</v>
      </c>
      <c r="J27" s="11" t="s">
        <v>22</v>
      </c>
      <c r="K27" s="18" t="s">
        <v>21</v>
      </c>
      <c r="L27" s="11" t="s">
        <v>131</v>
      </c>
      <c r="M27" s="11" t="s">
        <v>63</v>
      </c>
      <c r="N27" s="11" t="s">
        <v>69</v>
      </c>
      <c r="O27" s="11" t="s">
        <v>151</v>
      </c>
      <c r="P27" s="11" t="s">
        <v>58</v>
      </c>
      <c r="Q27" s="11" t="s">
        <v>64</v>
      </c>
      <c r="R27" s="11" t="s">
        <v>71</v>
      </c>
      <c r="S27" s="27"/>
      <c r="T27" s="29" t="s">
        <v>153</v>
      </c>
      <c r="U27" s="11" t="s">
        <v>152</v>
      </c>
      <c r="V27" s="11" t="s">
        <v>132</v>
      </c>
      <c r="W27" s="11"/>
      <c r="X27" s="10" t="s">
        <v>57</v>
      </c>
      <c r="Y27" s="10" t="s">
        <v>57</v>
      </c>
      <c r="Z27" s="10" t="s">
        <v>172</v>
      </c>
      <c r="AA27" s="10">
        <v>193</v>
      </c>
      <c r="AB27" s="10">
        <v>227</v>
      </c>
      <c r="AC27" s="10">
        <v>141</v>
      </c>
      <c r="AD27" s="26">
        <f t="shared" ref="AD27:AH27" si="29">AC27</f>
        <v>141</v>
      </c>
      <c r="AE27" s="26">
        <f t="shared" si="29"/>
        <v>141</v>
      </c>
      <c r="AF27" s="26">
        <f t="shared" si="29"/>
        <v>141</v>
      </c>
      <c r="AG27" s="26">
        <f t="shared" si="29"/>
        <v>141</v>
      </c>
      <c r="AH27" s="26">
        <f t="shared" si="29"/>
        <v>141</v>
      </c>
      <c r="AI27" s="10" t="s">
        <v>57</v>
      </c>
      <c r="AJ27" s="10" t="s">
        <v>57</v>
      </c>
      <c r="AK27" s="10" t="s">
        <v>172</v>
      </c>
      <c r="AL27" s="10">
        <v>202</v>
      </c>
      <c r="AM27" s="10">
        <v>206</v>
      </c>
      <c r="AN27" s="10">
        <v>330</v>
      </c>
      <c r="AO27" s="26"/>
      <c r="AP27" s="10" t="s">
        <v>57</v>
      </c>
      <c r="AQ27" s="10" t="s">
        <v>57</v>
      </c>
      <c r="AR27" s="10">
        <v>0</v>
      </c>
      <c r="AS27" s="10">
        <v>0</v>
      </c>
      <c r="AT27" s="10">
        <v>0</v>
      </c>
      <c r="AU27" s="10"/>
      <c r="AV27" s="26"/>
      <c r="AW27" s="26"/>
      <c r="AX27" s="26"/>
      <c r="AY27" s="26"/>
      <c r="AZ27" s="26"/>
      <c r="BA27" s="9"/>
      <c r="BB27" s="26" t="s">
        <v>28</v>
      </c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</row>
    <row r="28" spans="1:83" ht="229.5" x14ac:dyDescent="0.25">
      <c r="A28" s="11">
        <v>22</v>
      </c>
      <c r="B28" s="52" t="s">
        <v>197</v>
      </c>
      <c r="C28" s="11" t="s">
        <v>95</v>
      </c>
      <c r="D28" s="11" t="s">
        <v>188</v>
      </c>
      <c r="E28" s="14" t="s">
        <v>196</v>
      </c>
      <c r="F28" s="13" t="s">
        <v>65</v>
      </c>
      <c r="G28" s="49" t="s">
        <v>191</v>
      </c>
      <c r="H28" s="15">
        <v>43754</v>
      </c>
      <c r="I28" s="16">
        <v>43831</v>
      </c>
      <c r="J28" s="11" t="s">
        <v>22</v>
      </c>
      <c r="K28" s="18" t="s">
        <v>21</v>
      </c>
      <c r="L28" s="53" t="s">
        <v>192</v>
      </c>
      <c r="M28" s="53" t="s">
        <v>4</v>
      </c>
      <c r="N28" s="11" t="s">
        <v>66</v>
      </c>
      <c r="O28" s="11" t="s">
        <v>151</v>
      </c>
      <c r="P28" s="17" t="s">
        <v>72</v>
      </c>
      <c r="Q28" s="53" t="s">
        <v>193</v>
      </c>
      <c r="R28" s="11" t="s">
        <v>62</v>
      </c>
      <c r="S28" s="53"/>
      <c r="T28" s="53">
        <v>23</v>
      </c>
      <c r="U28" s="11" t="s">
        <v>152</v>
      </c>
      <c r="V28" s="11" t="s">
        <v>194</v>
      </c>
      <c r="W28" s="53"/>
      <c r="X28" s="14" t="s">
        <v>172</v>
      </c>
      <c r="Y28" s="14" t="s">
        <v>172</v>
      </c>
      <c r="Z28" s="14" t="s">
        <v>172</v>
      </c>
      <c r="AA28" s="14" t="s">
        <v>172</v>
      </c>
      <c r="AB28" s="14" t="s">
        <v>172</v>
      </c>
      <c r="AC28" s="14">
        <v>25383</v>
      </c>
      <c r="AD28" s="14">
        <v>25383</v>
      </c>
      <c r="AE28" s="14">
        <v>25383</v>
      </c>
      <c r="AF28" s="14">
        <v>25383</v>
      </c>
      <c r="AG28" s="14">
        <v>25383</v>
      </c>
      <c r="AH28" s="14">
        <v>25383</v>
      </c>
      <c r="AI28" s="14" t="s">
        <v>172</v>
      </c>
      <c r="AJ28" s="14" t="s">
        <v>172</v>
      </c>
      <c r="AK28" s="14" t="s">
        <v>172</v>
      </c>
      <c r="AL28" s="14" t="s">
        <v>172</v>
      </c>
      <c r="AM28" s="14" t="s">
        <v>172</v>
      </c>
      <c r="AN28" s="14">
        <v>193</v>
      </c>
      <c r="AO28" s="14"/>
      <c r="AP28" s="14" t="s">
        <v>172</v>
      </c>
      <c r="AQ28" s="14" t="s">
        <v>172</v>
      </c>
      <c r="AR28" s="14" t="s">
        <v>172</v>
      </c>
      <c r="AS28" s="14" t="s">
        <v>172</v>
      </c>
      <c r="AT28" s="14" t="s">
        <v>172</v>
      </c>
      <c r="AU28" s="14" t="s">
        <v>172</v>
      </c>
      <c r="AV28" s="14" t="s">
        <v>172</v>
      </c>
      <c r="AW28" s="14" t="s">
        <v>172</v>
      </c>
      <c r="AX28" s="14" t="s">
        <v>172</v>
      </c>
      <c r="AY28" s="14" t="s">
        <v>172</v>
      </c>
      <c r="AZ28" s="14" t="s">
        <v>172</v>
      </c>
      <c r="BA28" s="14"/>
      <c r="BB28" s="14" t="s">
        <v>28</v>
      </c>
      <c r="BC28" s="14" t="s">
        <v>177</v>
      </c>
      <c r="BD28" s="14" t="s">
        <v>172</v>
      </c>
      <c r="BE28" s="14" t="s">
        <v>172</v>
      </c>
      <c r="BF28" s="14" t="s">
        <v>172</v>
      </c>
      <c r="BG28" s="14" t="s">
        <v>172</v>
      </c>
      <c r="BH28" s="14" t="s">
        <v>172</v>
      </c>
      <c r="BI28" s="14" t="s">
        <v>172</v>
      </c>
      <c r="BJ28" s="14" t="s">
        <v>172</v>
      </c>
      <c r="BK28" s="14" t="s">
        <v>172</v>
      </c>
      <c r="BL28" s="14" t="s">
        <v>172</v>
      </c>
      <c r="BM28" s="14" t="s">
        <v>172</v>
      </c>
      <c r="BN28" s="14" t="s">
        <v>172</v>
      </c>
      <c r="BO28" s="14" t="s">
        <v>172</v>
      </c>
      <c r="BP28" s="14" t="s">
        <v>172</v>
      </c>
      <c r="BQ28" s="14" t="s">
        <v>172</v>
      </c>
      <c r="BR28" s="14" t="s">
        <v>172</v>
      </c>
      <c r="BS28" s="14" t="s">
        <v>172</v>
      </c>
      <c r="BT28" s="14" t="s">
        <v>172</v>
      </c>
      <c r="BU28" s="14" t="s">
        <v>172</v>
      </c>
      <c r="BV28" s="14">
        <v>30484</v>
      </c>
      <c r="BW28" s="14">
        <v>25383</v>
      </c>
      <c r="BX28" s="14" t="s">
        <v>172</v>
      </c>
      <c r="BY28" s="14" t="s">
        <v>172</v>
      </c>
      <c r="BZ28" s="14" t="s">
        <v>172</v>
      </c>
      <c r="CA28" s="14" t="s">
        <v>172</v>
      </c>
      <c r="CB28" s="14" t="s">
        <v>172</v>
      </c>
    </row>
  </sheetData>
  <protectedRanges>
    <protectedRange password="C71F" sqref="G15:G18 L7:L9" name="Наименование"/>
    <protectedRange password="C71F" sqref="P18" name="Наименование_1"/>
  </protectedRanges>
  <autoFilter ref="A6:CB27"/>
  <customSheetViews>
    <customSheetView guid="{81923489-20D5-4880-AD7A-C6CE8268D588}" scale="70" filter="1" showAutoFilter="1" hiddenRows="1" hiddenColumns="1">
      <pane xSplit="2" ySplit="9" topLeftCell="C2950" activePane="bottomRight" state="frozen"/>
      <selection pane="bottomRight" activeCell="J2960" sqref="J2960"/>
      <pageMargins left="0.7" right="0.7" top="0.75" bottom="0.75" header="0.3" footer="0.3"/>
      <pageSetup paperSize="9" orientation="portrait" r:id="rId1"/>
      <autoFilter ref="B1:EG1">
        <filterColumn colId="9">
          <filters>
            <filter val="1) граждане, пострадавшие в результате пожара, - в отношении всех транспортных средств, имеющихся в их собственности, за исключением транспортных средств, используемых в предпринимательской деятельности;_x000a_"/>
            <filter val="1) организации, в которых инвалиды составляют не менее 50% от общего числа работников;"/>
            <filter val="11) граждане, на иждивении которых находятся трое и более несовершеннолетних детей;"/>
            <filter val="12) граждане, на иждивении которых находятся дети-инвалиды, страдающие нарушением функций опорно-двигательного аппарата и достигшие пятилетнего возраста;"/>
            <filter val="13) ветераны боевых действий - в отношении легковых автомобилей с мощностью двигателя до 100 л. с., грузовых автомобилей с мощностью двигателя до 80 л. с., мотоциклов (мотороллеров) с мощностью двигателя до 35 л. с."/>
            <filter val="2) общественные объединения пожарной охраны, - в отношении специализированных транспортных средств, предназначенных для тушения пожаров;"/>
            <filter val="2) сельское, лесное хозяйство, охота, рыболовство и рыбоводство (раздел А);(п. 2 в ред. Закона Республики Хакасия от 09.11.2016 № 78-ЗРХ)"/>
            <filter val="2) сельскохозяйственные товаропроизводители, пострадавшие в результате пожара, - в отношении всех зарегистрированных на них транспортных средств._x000a_"/>
            <filter val="3) для налогоплательщиков, не указанных в пунктах 1 и 2 настоящей части (за исключением оптовой и розничной торговли, сдачи имущества в наем) налоговая ставка устанавливается в размере 12%."/>
            <filter val="3) обрабатывающие производства (раздел С, за исключением групп 11.01 - 11.06 класса 11 и класса 12);(п. 3 в ред. Закона Республики Хакасия от 09.11.2016 № 78-ЗРХ)"/>
            <filter val="3) организации почтовой связи при условии, что выручка от оказания услуг почтовой связи и по доставке пенсий составляет не менее 50% от общей суммы выручки;"/>
            <filter val="4) научные исследования и разработки (класс 72 раздела М);(п. 4 в ред. Закона Республики Хакасия от 09.11.2016 № 78-ЗРХ)"/>
            <filter val="5) образование дошкольное, образование начальное общее (группы 85.11, 85.12 раздела Р);(п. 5 в ред. Закона Республики Хакасия от 09.11.2016 № 78-ЗРХ)"/>
            <filter val="5) организации, осуществляющие деятельность по добыче и обогащению железной руды;"/>
            <filter val="6) деятельность в области здравоохранения и социальных услуг (раздел Q);(п. 6 в ред. Закона Республики Хакасия от 09.11.2016 № 78-ЗРХ)"/>
            <filter val="6) религиозные организации;"/>
            <filter val="7) Герои Советского Союза, Герои Российской Федерации, граждане, награжденные орденом Славы трех степеней, Герои Социалистического Труда;"/>
            <filter val="7) сбор отходов, обработка и утилизация отходов (подклассы 38.1, 38.2 раздела Е);(п. 7 в ред. Закона Республики Хакасия от 09.11.2016 № 78-ЗРХ)"/>
            <filter val="9) лица, удостоенные звания &quot;Почетный гражданин Республики Хакасия&quot;;"/>
            <filter val="а) сельское, лесное хозяйство, охота, рыболовство и рыбоводство (раздел А);"/>
            <filter val="б) образование дошкольное, образование начальное общее (группы 85.11, 85.12 раздела Р);"/>
            <filter val="бюджетные и казенные учреждения, созданные органами государственной власти и органами местного самоуправления Сахалинской области для осуществления управленческих, социально-культурных, научно-технических и иных функций некоммерческого характера"/>
            <filter val="в отношении имущества организаций, относящегося к газораспределительным сетям, за исключением имущества учреждений"/>
            <filter val="в) сбор отходов, обработка и утилизация отходов (подклассы 38.1, 38.2 раздела Е);"/>
            <filter val="г) подметание улиц и уборка снега (подгруппа 81.29.2 раздела №);"/>
            <filter val="Гаражно-строительные кооперативы - в отношении находящегося на их балансе имущества."/>
            <filter val="Герои Советского Союза, Герои Российской Федерации, граждане, награжденные орденом Славы трех степеней, а также их общественные объединения (организации), использующие приобретаемые автотранспортные средства для выполнения своей уставной деятельности;"/>
            <filter val="государственные учреждения Свердловской области и муниципальные учреждения"/>
            <filter val="для налогоплательщиков, основным видом деятельности которых являются научные исследования и разработки._x000a_"/>
            <filter val="Для организаций и для индивидуальных предпринимателей в части автомобилей, осуществляющих международные перевозки в страны дальнего зарубежья, ставка налога на одну лошадиную силу снижается на 50%."/>
            <filter val="Для организаций и индивидуальных предпринимателей в части автомобилей, оборудованных для использования газомоторного топлива."/>
            <filter val="для организаций по производству машин и оборудования в отношении имущества, используемого ими для производства машин и оборудования для сельского и лесного хозяйства, а также для производства деревообрабатывающего оборудования."/>
            <filter val="для осуществляющих лизинговую деятельность российских организаций, зарегистрированных на территории Республики Хакасия, в отношении имущества, переданного в лизинг;"/>
            <filter val="жилищно-строительные кооперативы и товарищества собственников жилья"/>
            <filter val="инвалиды всех категорий, имеющие мотоколяски и автомобили с мощностью двигателя до 50 л.с.;"/>
            <filter val="категории граждан, подвергшихся воздействию радиации вследствие чернобыльской катастрофы, в соответствии с Законом Российской Федерации &quot;О социальной защите граждан, подвергшихся радиации вследствие катастрофы на Чернобыльской АЭС&quot;;"/>
            <filter val="Лица, получающие пенсии, назначенные в соответствии с пенсионным законодательством РФ"/>
          </filters>
        </filterColumn>
      </autoFilter>
    </customSheetView>
  </customSheetViews>
  <mergeCells count="46">
    <mergeCell ref="BV3:CB4"/>
    <mergeCell ref="BD3:BF4"/>
    <mergeCell ref="BG3:BJ4"/>
    <mergeCell ref="BK3:BO4"/>
    <mergeCell ref="A2:A5"/>
    <mergeCell ref="I3:I5"/>
    <mergeCell ref="F3:F5"/>
    <mergeCell ref="C2:W2"/>
    <mergeCell ref="BD2:CB2"/>
    <mergeCell ref="BP3:BU4"/>
    <mergeCell ref="N3:N5"/>
    <mergeCell ref="R3:R5"/>
    <mergeCell ref="Q3:Q5"/>
    <mergeCell ref="S3:S5"/>
    <mergeCell ref="BB3:BB4"/>
    <mergeCell ref="BC3:BC4"/>
    <mergeCell ref="X2:AC2"/>
    <mergeCell ref="AD2:AH2"/>
    <mergeCell ref="M3:M5"/>
    <mergeCell ref="BA2:BC2"/>
    <mergeCell ref="AP2:AU2"/>
    <mergeCell ref="X3:AH3"/>
    <mergeCell ref="AI3:AO3"/>
    <mergeCell ref="AP3:AZ3"/>
    <mergeCell ref="AV2:AZ2"/>
    <mergeCell ref="AI2:AO2"/>
    <mergeCell ref="AX4:AZ4"/>
    <mergeCell ref="AP4:AU4"/>
    <mergeCell ref="C1:W1"/>
    <mergeCell ref="E3:E5"/>
    <mergeCell ref="P3:P5"/>
    <mergeCell ref="V3:V5"/>
    <mergeCell ref="O3:O5"/>
    <mergeCell ref="G3:G5"/>
    <mergeCell ref="W3:W5"/>
    <mergeCell ref="C3:C5"/>
    <mergeCell ref="D3:D5"/>
    <mergeCell ref="B3:B5"/>
    <mergeCell ref="X4:AC4"/>
    <mergeCell ref="T3:U4"/>
    <mergeCell ref="AF4:AH4"/>
    <mergeCell ref="AI4:AN4"/>
    <mergeCell ref="K3:K5"/>
    <mergeCell ref="J3:J5"/>
    <mergeCell ref="L3:L5"/>
    <mergeCell ref="H3:H5"/>
  </mergeCells>
  <hyperlinks>
    <hyperlink ref="G26" r:id="rId2" display="consultantplus://offline/ref=7194B1BB831ECB406424C0771BD0978541F9DCFC028208A8A1937A7EC27A43C9245091B14F61DAB016CC022D8E01E138B0d964A"/>
  </hyperlinks>
  <pageMargins left="0.19685039370078741" right="0.19685039370078741" top="0.19685039370078741" bottom="0.19685039370078741" header="0" footer="0"/>
  <pageSetup paperSize="8" scale="65" fitToWidth="4" fitToHeight="4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ПЕРЕЧЕНЬ </vt:lpstr>
      <vt:lpstr>'ПЕРЕЧЕНЬ '!Заголовки_для_печати</vt:lpstr>
      <vt:lpstr>'ПЕРЕЧЕНЬ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ТЕРЕХОВА ОЛЬГА АНАТОЛЬЕВНА</dc:creator>
  <cp:lastModifiedBy>Светлана И. Леськив</cp:lastModifiedBy>
  <cp:lastPrinted>2021-04-09T04:28:17Z</cp:lastPrinted>
  <dcterms:created xsi:type="dcterms:W3CDTF">2017-10-18T19:42:12Z</dcterms:created>
  <dcterms:modified xsi:type="dcterms:W3CDTF">2022-05-12T22:32:49Z</dcterms:modified>
</cp:coreProperties>
</file>